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bessin\Documents\1 - COMMERCE\2 - CONTRAT\MAREVA\AO 2026\DCE_VABE\V2\"/>
    </mc:Choice>
  </mc:AlternateContent>
  <xr:revisionPtr revIDLastSave="0" documentId="13_ncr:1_{B7DED69F-B297-4172-8A81-B41DDB03B381}" xr6:coauthVersionLast="36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RAVAUX" sheetId="1" r:id="rId1"/>
  </sheets>
  <definedNames>
    <definedName name="_xlnm.Print_Titles" localSheetId="0">TRAVAUX!$6:$10</definedName>
    <definedName name="_xlnm.Print_Area" localSheetId="0">TRAVAUX!$B$1:$H$339</definedName>
  </definedNames>
  <calcPr calcId="191029"/>
</workbook>
</file>

<file path=xl/calcChain.xml><?xml version="1.0" encoding="utf-8"?>
<calcChain xmlns="http://schemas.openxmlformats.org/spreadsheetml/2006/main">
  <c r="H320" i="1" l="1"/>
  <c r="H336" i="1" l="1"/>
  <c r="H337" i="1" s="1"/>
  <c r="H334" i="1"/>
  <c r="H318" i="1"/>
  <c r="H317" i="1"/>
  <c r="H316" i="1"/>
  <c r="H315" i="1"/>
  <c r="H314" i="1"/>
  <c r="H311" i="1"/>
  <c r="H309" i="1"/>
  <c r="H308" i="1"/>
  <c r="H305" i="1"/>
  <c r="H304" i="1"/>
  <c r="H298" i="1"/>
  <c r="H296" i="1"/>
  <c r="H297" i="1" s="1"/>
  <c r="H293" i="1"/>
  <c r="H294" i="1" s="1"/>
  <c r="H290" i="1"/>
  <c r="H291" i="1" s="1"/>
  <c r="H288" i="1"/>
  <c r="H285" i="1"/>
  <c r="H284" i="1"/>
  <c r="H283" i="1"/>
  <c r="H280" i="1"/>
  <c r="H278" i="1"/>
  <c r="H279" i="1" s="1"/>
  <c r="H275" i="1"/>
  <c r="H276" i="1" s="1"/>
  <c r="H272" i="1"/>
  <c r="H273" i="1" s="1"/>
  <c r="H269" i="1"/>
  <c r="H270" i="1" s="1"/>
  <c r="H266" i="1"/>
  <c r="H267" i="1" s="1"/>
  <c r="H262" i="1"/>
  <c r="H263" i="1" s="1"/>
  <c r="H258" i="1"/>
  <c r="H259" i="1" s="1"/>
  <c r="H254" i="1"/>
  <c r="H255" i="1" s="1"/>
  <c r="H251" i="1"/>
  <c r="H249" i="1"/>
  <c r="H250" i="1" s="1"/>
  <c r="H246" i="1"/>
  <c r="H245" i="1"/>
  <c r="H241" i="1"/>
  <c r="H242" i="1" s="1"/>
  <c r="H237" i="1"/>
  <c r="H238" i="1" s="1"/>
  <c r="H233" i="1"/>
  <c r="H234" i="1" s="1"/>
  <c r="H230" i="1"/>
  <c r="H229" i="1"/>
  <c r="H226" i="1"/>
  <c r="H227" i="1" s="1"/>
  <c r="H223" i="1"/>
  <c r="H224" i="1" s="1"/>
  <c r="H220" i="1"/>
  <c r="H221" i="1" s="1"/>
  <c r="H217" i="1"/>
  <c r="H213" i="1"/>
  <c r="H211" i="1"/>
  <c r="H212" i="1" s="1"/>
  <c r="H208" i="1"/>
  <c r="H209" i="1" s="1"/>
  <c r="H205" i="1"/>
  <c r="H204" i="1"/>
  <c r="H203" i="1"/>
  <c r="H199" i="1"/>
  <c r="H200" i="1" s="1"/>
  <c r="H196" i="1"/>
  <c r="H197" i="1" s="1"/>
  <c r="H193" i="1"/>
  <c r="H194" i="1" s="1"/>
  <c r="H190" i="1"/>
  <c r="H191" i="1" s="1"/>
  <c r="H187" i="1"/>
  <c r="H188" i="1" s="1"/>
  <c r="H184" i="1"/>
  <c r="H185" i="1" s="1"/>
  <c r="H180" i="1"/>
  <c r="H181" i="1" s="1"/>
  <c r="H177" i="1"/>
  <c r="H176" i="1"/>
  <c r="H175" i="1"/>
  <c r="H174" i="1"/>
  <c r="H170" i="1"/>
  <c r="H169" i="1"/>
  <c r="H168" i="1"/>
  <c r="H164" i="1"/>
  <c r="H165" i="1" s="1"/>
  <c r="H161" i="1"/>
  <c r="H160" i="1"/>
  <c r="H159" i="1"/>
  <c r="H158" i="1"/>
  <c r="H154" i="1"/>
  <c r="H153" i="1"/>
  <c r="H152" i="1"/>
  <c r="H148" i="1"/>
  <c r="H147" i="1"/>
  <c r="H146" i="1"/>
  <c r="H142" i="1"/>
  <c r="H143" i="1" s="1"/>
  <c r="H138" i="1"/>
  <c r="H136" i="1"/>
  <c r="H134" i="1"/>
  <c r="H132" i="1"/>
  <c r="H130" i="1"/>
  <c r="H126" i="1"/>
  <c r="H127" i="1" s="1"/>
  <c r="H124" i="1"/>
  <c r="H122" i="1"/>
  <c r="H123" i="1" s="1"/>
  <c r="H119" i="1"/>
  <c r="H118" i="1"/>
  <c r="H117" i="1"/>
  <c r="H116" i="1"/>
  <c r="H115" i="1"/>
  <c r="H112" i="1"/>
  <c r="H111" i="1"/>
  <c r="H110" i="1"/>
  <c r="H109" i="1"/>
  <c r="H108" i="1"/>
  <c r="H103" i="1"/>
  <c r="H102" i="1"/>
  <c r="H98" i="1"/>
  <c r="H94" i="1"/>
  <c r="H92" i="1"/>
  <c r="H93" i="1" s="1"/>
  <c r="H89" i="1"/>
  <c r="H90" i="1" s="1"/>
  <c r="H87" i="1"/>
  <c r="H85" i="1"/>
  <c r="H86" i="1" s="1"/>
  <c r="H81" i="1"/>
  <c r="H82" i="1" s="1"/>
  <c r="H77" i="1"/>
  <c r="H78" i="1" s="1"/>
  <c r="H74" i="1"/>
  <c r="H69" i="1"/>
  <c r="H70" i="1" s="1"/>
  <c r="H66" i="1"/>
  <c r="H67" i="1" s="1"/>
  <c r="H63" i="1"/>
  <c r="H64" i="1" s="1"/>
  <c r="H60" i="1"/>
  <c r="H61" i="1" s="1"/>
  <c r="H56" i="1"/>
  <c r="H57" i="1" s="1"/>
  <c r="H52" i="1"/>
  <c r="H53" i="1" s="1"/>
  <c r="H48" i="1"/>
  <c r="H49" i="1" s="1"/>
  <c r="H45" i="1"/>
  <c r="H46" i="1" s="1"/>
  <c r="H41" i="1"/>
  <c r="H42" i="1" s="1"/>
  <c r="H37" i="1"/>
  <c r="H38" i="1" s="1"/>
  <c r="H33" i="1"/>
  <c r="H34" i="1" s="1"/>
  <c r="H30" i="1"/>
  <c r="H31" i="1" s="1"/>
  <c r="H27" i="1"/>
  <c r="H28" i="1" s="1"/>
  <c r="H24" i="1"/>
  <c r="H25" i="1" s="1"/>
  <c r="H21" i="1"/>
  <c r="H20" i="1"/>
  <c r="H15" i="1"/>
  <c r="H14" i="1"/>
  <c r="H13" i="1"/>
  <c r="H11" i="1"/>
  <c r="H338" i="1" l="1"/>
  <c r="H339" i="1" s="1"/>
  <c r="H281" i="1"/>
  <c r="H306" i="1"/>
  <c r="H155" i="1"/>
  <c r="H105" i="1"/>
  <c r="H139" i="1"/>
  <c r="H95" i="1"/>
  <c r="H328" i="1"/>
  <c r="H329" i="1" s="1"/>
  <c r="H104" i="1"/>
  <c r="H113" i="1"/>
  <c r="H120" i="1"/>
  <c r="H149" i="1"/>
  <c r="H171" i="1"/>
  <c r="H206" i="1"/>
  <c r="H214" i="1"/>
  <c r="H247" i="1"/>
  <c r="H286" i="1"/>
  <c r="H162" i="1"/>
  <c r="H178" i="1"/>
  <c r="H312" i="1"/>
  <c r="H16" i="1"/>
  <c r="H22" i="1"/>
  <c r="H71" i="1"/>
  <c r="H231" i="1"/>
  <c r="H310" i="1"/>
  <c r="H319" i="1"/>
  <c r="H75" i="1"/>
  <c r="H99" i="1"/>
  <c r="H218" i="1"/>
  <c r="H330" i="1" l="1"/>
</calcChain>
</file>

<file path=xl/sharedStrings.xml><?xml version="1.0" encoding="utf-8"?>
<sst xmlns="http://schemas.openxmlformats.org/spreadsheetml/2006/main" count="708" uniqueCount="432">
  <si>
    <t>N°</t>
  </si>
  <si>
    <t>Désignation</t>
  </si>
  <si>
    <t>U</t>
  </si>
  <si>
    <t>Qté</t>
  </si>
  <si>
    <t>Qté ent.</t>
  </si>
  <si>
    <t>Prix Unitaire</t>
  </si>
  <si>
    <t>Montant HT</t>
  </si>
  <si>
    <t>1.1</t>
  </si>
  <si>
    <t>GENERALITES</t>
  </si>
  <si>
    <t>PM</t>
  </si>
  <si>
    <t>1.2</t>
  </si>
  <si>
    <t>TRAVAUX PREALABLES</t>
  </si>
  <si>
    <t>1.2.1</t>
  </si>
  <si>
    <t>Phasage et contraintes des travaux</t>
  </si>
  <si>
    <t>ens</t>
  </si>
  <si>
    <t>1.2.2</t>
  </si>
  <si>
    <t>Installations de chantier</t>
  </si>
  <si>
    <t>1.2.3</t>
  </si>
  <si>
    <t>Consignation - Protection - Dépose</t>
  </si>
  <si>
    <t>Sous-Total HT de TRAVAUX PREALABLES</t>
  </si>
  <si>
    <t>1.3</t>
  </si>
  <si>
    <t>TRAVAUX DE CHAUFFAGE</t>
  </si>
  <si>
    <t>1.3.1</t>
  </si>
  <si>
    <t>Préparation d'eau chaude sanitaire provisoire</t>
  </si>
  <si>
    <t>1.3.1.1</t>
  </si>
  <si>
    <t>Détail des travaux</t>
  </si>
  <si>
    <t>1.3.1.1.1</t>
  </si>
  <si>
    <t>Raccordements hydrauliques compris jeux de vannes</t>
  </si>
  <si>
    <t>1.3.1.1.2</t>
  </si>
  <si>
    <t>Raccordements électriques</t>
  </si>
  <si>
    <t>Sous-Total HT de Détail des travaux</t>
  </si>
  <si>
    <t>1.3.1.2</t>
  </si>
  <si>
    <t>Ballon de stockage ECS</t>
  </si>
  <si>
    <t>1.3.1.2.1</t>
  </si>
  <si>
    <t>Marque : ............... Type : ...............</t>
  </si>
  <si>
    <t>Sous-Total HT de Ballon de stockage ECS</t>
  </si>
  <si>
    <t>1.3.1.3</t>
  </si>
  <si>
    <t>Tuyauterie cuivre</t>
  </si>
  <si>
    <t>1.3.1.3.1</t>
  </si>
  <si>
    <t>Ø 40/42</t>
  </si>
  <si>
    <t>Sous-Total HT de Tuyauterie cuivre</t>
  </si>
  <si>
    <t>1.3.1.4</t>
  </si>
  <si>
    <t>Calorifuge par mousse synthétique</t>
  </si>
  <si>
    <t>1.3.1.4.1</t>
  </si>
  <si>
    <t>Ø 40/42 (ep=40 mm)</t>
  </si>
  <si>
    <t>Sous-Total HT de Calorifuge par mousse synthétique</t>
  </si>
  <si>
    <t>1.3.1.5</t>
  </si>
  <si>
    <t>Housse isolante</t>
  </si>
  <si>
    <t>1.3.1.5.1</t>
  </si>
  <si>
    <t>Marque : ..................  Type : ..................</t>
  </si>
  <si>
    <t>Sous-Total HT de Housse isolante</t>
  </si>
  <si>
    <t>1.3.1.6</t>
  </si>
  <si>
    <t>Circulateur</t>
  </si>
  <si>
    <t>1.3.1.6.1</t>
  </si>
  <si>
    <t>Bouclage ECS</t>
  </si>
  <si>
    <t>1.3.1.6.1.1</t>
  </si>
  <si>
    <t>Sous-Total HT de Circulateur</t>
  </si>
  <si>
    <t>1.3.1.7</t>
  </si>
  <si>
    <t>Vanne d'équilibrage / réglage statique</t>
  </si>
  <si>
    <t>1.3.1.7.1</t>
  </si>
  <si>
    <t>1.3.1.7.1.1</t>
  </si>
  <si>
    <t>DN40</t>
  </si>
  <si>
    <t>u</t>
  </si>
  <si>
    <t>Sous-Total HT de Vanne d'équilibrage / réglage statique</t>
  </si>
  <si>
    <t>1.3.1.8</t>
  </si>
  <si>
    <t>Vanne d'isolement</t>
  </si>
  <si>
    <t>1.3.1.8.1</t>
  </si>
  <si>
    <t>1.3.1.8.1.1</t>
  </si>
  <si>
    <t>Sous-Total HT de Vanne d'isolement</t>
  </si>
  <si>
    <t>1.3.1.9</t>
  </si>
  <si>
    <t>Vanne de vidange</t>
  </si>
  <si>
    <t>1.3.1.9.1</t>
  </si>
  <si>
    <t>Sous-Total HT de Vanne de vidange</t>
  </si>
  <si>
    <t>1.3.1.10</t>
  </si>
  <si>
    <t>Clapet anti-retour</t>
  </si>
  <si>
    <t>1.3.1.10.1</t>
  </si>
  <si>
    <t>1.3.1.10.1.1</t>
  </si>
  <si>
    <t>Sous-Total HT de Clapet anti-retour</t>
  </si>
  <si>
    <t>1.3.1.11</t>
  </si>
  <si>
    <t>Filtre</t>
  </si>
  <si>
    <t>1.3.1.11.1</t>
  </si>
  <si>
    <t>1.3.1.11.1.1</t>
  </si>
  <si>
    <t>Sous-Total HT de Filtre</t>
  </si>
  <si>
    <t>1.3.1.12</t>
  </si>
  <si>
    <t>Clapet anti-pollution</t>
  </si>
  <si>
    <t>1.3.1.12.1</t>
  </si>
  <si>
    <t>1.3.1.12.1.1</t>
  </si>
  <si>
    <t>Sous-Total HT de Clapet anti-pollution</t>
  </si>
  <si>
    <t>1.3.1.13</t>
  </si>
  <si>
    <t>Purgeur d'air</t>
  </si>
  <si>
    <t>1.3.1.13.1</t>
  </si>
  <si>
    <t>Sous-Total HT de Purgeur d'air</t>
  </si>
  <si>
    <t>1.3.1.14</t>
  </si>
  <si>
    <t>Thermomètre</t>
  </si>
  <si>
    <t>1.3.1.14.1</t>
  </si>
  <si>
    <t>Sous-Total HT de Thermomètre</t>
  </si>
  <si>
    <t>1.3.1.15</t>
  </si>
  <si>
    <t>Soupape de sécurité</t>
  </si>
  <si>
    <t>1.3.1.15.1</t>
  </si>
  <si>
    <t>Sous-Total HT de Soupape de sécurité</t>
  </si>
  <si>
    <t>Sous-Total HT de Préparation d'eau chaude sanitaire provisoire</t>
  </si>
  <si>
    <t>1.3.2</t>
  </si>
  <si>
    <t>Alimentation gaz</t>
  </si>
  <si>
    <t>1.3.2.1</t>
  </si>
  <si>
    <t>Tuyauterie</t>
  </si>
  <si>
    <t>1.3.2.1.1</t>
  </si>
  <si>
    <t>Ø 50/60</t>
  </si>
  <si>
    <t>Sous-Total HT de Tuyauterie</t>
  </si>
  <si>
    <t>1.3.2.2</t>
  </si>
  <si>
    <t>Coffret de coupure</t>
  </si>
  <si>
    <t>1.3.2.2.1</t>
  </si>
  <si>
    <t>Sous-Total HT de Coffret de coupure</t>
  </si>
  <si>
    <t>1.3.2.3</t>
  </si>
  <si>
    <t>Vanne</t>
  </si>
  <si>
    <t>1.3.2.3.1</t>
  </si>
  <si>
    <t>1.3.2.3.1.1</t>
  </si>
  <si>
    <t>DN50</t>
  </si>
  <si>
    <t>Sous-Total HT de Vanne</t>
  </si>
  <si>
    <t>1.3.2.4</t>
  </si>
  <si>
    <t>1.3.2.4.1</t>
  </si>
  <si>
    <t>1.3.2.4.1.1</t>
  </si>
  <si>
    <t>1.3.2.5</t>
  </si>
  <si>
    <t>Bouteille tampon</t>
  </si>
  <si>
    <t>1.3.2.6</t>
  </si>
  <si>
    <t>Pressostat</t>
  </si>
  <si>
    <t>1.3.2.6.1</t>
  </si>
  <si>
    <t>Sous-Total HT de Pressostat</t>
  </si>
  <si>
    <t>1.3.2.7</t>
  </si>
  <si>
    <t>Manomètre</t>
  </si>
  <si>
    <t>1.3.2.7.1</t>
  </si>
  <si>
    <t>Sous-Total HT de Manomètre</t>
  </si>
  <si>
    <t>1.3.2.8</t>
  </si>
  <si>
    <t>Étiquetage</t>
  </si>
  <si>
    <t>Sous-Total HT de Alimentation gaz</t>
  </si>
  <si>
    <t>1.3.3</t>
  </si>
  <si>
    <t>Production de chaleur</t>
  </si>
  <si>
    <t>1.3.3.1</t>
  </si>
  <si>
    <t>Chaudière gaz à condensation</t>
  </si>
  <si>
    <t>1.3.3.1.1</t>
  </si>
  <si>
    <t>Marque : ...............  Type : ......................</t>
  </si>
  <si>
    <t>Sous-Total HT de Chaudière gaz à condensation</t>
  </si>
  <si>
    <t>1.3.3.2</t>
  </si>
  <si>
    <t>Fumisterie</t>
  </si>
  <si>
    <t>1.3.3.2.1</t>
  </si>
  <si>
    <t>1.3.3.2.1.1</t>
  </si>
  <si>
    <t>Carneau</t>
  </si>
  <si>
    <t>1.3.3.2.1.2</t>
  </si>
  <si>
    <t>Conduit</t>
  </si>
  <si>
    <t>Sous-Total HT de Fumisterie</t>
  </si>
  <si>
    <t>Sous-Total HT de Production de chaleur</t>
  </si>
  <si>
    <t>1.3.4</t>
  </si>
  <si>
    <t>Panoplie hydraulique chauffage</t>
  </si>
  <si>
    <t>1.3.4.1</t>
  </si>
  <si>
    <t>Tuyauterie acier</t>
  </si>
  <si>
    <t>1.3.4.1.1</t>
  </si>
  <si>
    <t>Ø 20/27</t>
  </si>
  <si>
    <t>1.3.4.1.2</t>
  </si>
  <si>
    <t>Ø 40/49</t>
  </si>
  <si>
    <t>1.3.4.1.3</t>
  </si>
  <si>
    <t>1.3.4.1.4</t>
  </si>
  <si>
    <t>Ø 66/76</t>
  </si>
  <si>
    <t>1.3.4.1.5</t>
  </si>
  <si>
    <t>Ø 131/140</t>
  </si>
  <si>
    <t>Sous-Total HT de Tuyauterie acier</t>
  </si>
  <si>
    <t>1.3.4.2</t>
  </si>
  <si>
    <t>Calorifuge par laine minérale avec revêtement PVC</t>
  </si>
  <si>
    <t>1.3.4.2.1</t>
  </si>
  <si>
    <t>Ø 20/27 (ep=30 mm)</t>
  </si>
  <si>
    <t>1.3.4.2.2</t>
  </si>
  <si>
    <t>Ø 40/49 (ep=40 mm)</t>
  </si>
  <si>
    <t>1.3.4.2.3</t>
  </si>
  <si>
    <t>Ø 50/60 (ep=40 mm)</t>
  </si>
  <si>
    <t>1.3.4.2.4</t>
  </si>
  <si>
    <t>Ø 66/76 (ep=50 mm)</t>
  </si>
  <si>
    <t>1.3.4.2.5</t>
  </si>
  <si>
    <t>Ø 131/140 (ep=60 mm)</t>
  </si>
  <si>
    <t>Sous-Total HT de Calorifuge par laine minérale avec revêtement PVC</t>
  </si>
  <si>
    <t>1.3.4.3</t>
  </si>
  <si>
    <t>1.3.4.3.1</t>
  </si>
  <si>
    <t>1.3.4.4</t>
  </si>
  <si>
    <t>Système de remplissage</t>
  </si>
  <si>
    <t>1.3.4.5</t>
  </si>
  <si>
    <t>Rampe d'adoucissement</t>
  </si>
  <si>
    <t>1.3.4.5.1</t>
  </si>
  <si>
    <t>Sous-Total HT de Rampe d'adoucissement</t>
  </si>
  <si>
    <t>1.3.4.6</t>
  </si>
  <si>
    <t>1.3.4.6.1</t>
  </si>
  <si>
    <t>Circuit primaire ECS</t>
  </si>
  <si>
    <t>1.3.4.6.1.1</t>
  </si>
  <si>
    <t>1.3.4.6.2</t>
  </si>
  <si>
    <t>Circuit hébergement Nord/Est</t>
  </si>
  <si>
    <t>1.3.4.6.2.1</t>
  </si>
  <si>
    <t>1.3.4.6.3</t>
  </si>
  <si>
    <t>Circuit hébergement Sud/Ouest</t>
  </si>
  <si>
    <t>1.3.4.6.3.1</t>
  </si>
  <si>
    <t>1.3.4.6.4</t>
  </si>
  <si>
    <t>Circuit services généraux</t>
  </si>
  <si>
    <t>1.3.4.6.4.1</t>
  </si>
  <si>
    <t>1.3.4.6.5</t>
  </si>
  <si>
    <t>Circuit extension</t>
  </si>
  <si>
    <t>1.3.4.6.5.1</t>
  </si>
  <si>
    <t>1.3.4.7</t>
  </si>
  <si>
    <t>Vanne deux voies d'isolement motorisée</t>
  </si>
  <si>
    <t>1.3.4.7.1</t>
  </si>
  <si>
    <t>1.3.4.7.1.1</t>
  </si>
  <si>
    <t>Sous-Total HT de Vanne deux voies d'isolement motorisée</t>
  </si>
  <si>
    <t>1.3.4.8</t>
  </si>
  <si>
    <t>Vanne trois voies de mélange motorisée</t>
  </si>
  <si>
    <t>1.3.4.8.1</t>
  </si>
  <si>
    <t>1.3.4.8.1.1</t>
  </si>
  <si>
    <t>DN20</t>
  </si>
  <si>
    <t>1.3.4.8.1.2</t>
  </si>
  <si>
    <t>1.3.4.8.1.3</t>
  </si>
  <si>
    <t>Sous-Total HT de Vanne trois voies de mélange motorisée</t>
  </si>
  <si>
    <t>1.3.4.9</t>
  </si>
  <si>
    <t>1.3.4.9.1</t>
  </si>
  <si>
    <t>1.3.4.9.1.1</t>
  </si>
  <si>
    <t>1.3.4.9.1.2</t>
  </si>
  <si>
    <t>1.3.4.9.1.3</t>
  </si>
  <si>
    <t>1.3.4.10</t>
  </si>
  <si>
    <t>1.3.4.10.1</t>
  </si>
  <si>
    <t>1.3.4.10.1.1</t>
  </si>
  <si>
    <t>1.3.4.10.1.2</t>
  </si>
  <si>
    <t>1.3.4.10.1.3</t>
  </si>
  <si>
    <t>1.3.4.10.1.4</t>
  </si>
  <si>
    <t>DN65</t>
  </si>
  <si>
    <t>1.3.4.11</t>
  </si>
  <si>
    <t>1.3.4.11.1</t>
  </si>
  <si>
    <t>1.3.4.12</t>
  </si>
  <si>
    <t>1.3.4.12.1</t>
  </si>
  <si>
    <t>1.3.4.12.1.1</t>
  </si>
  <si>
    <t>1.3.4.12.1.2</t>
  </si>
  <si>
    <t>1.3.4.12.1.3</t>
  </si>
  <si>
    <t>1.3.4.13</t>
  </si>
  <si>
    <t>1.3.4.13.1</t>
  </si>
  <si>
    <t>1.3.4.13.1.1</t>
  </si>
  <si>
    <t>1.3.4.13.1.2</t>
  </si>
  <si>
    <t>1.3.4.13.1.3</t>
  </si>
  <si>
    <t>1.3.4.13.1.4</t>
  </si>
  <si>
    <t>1.3.4.14</t>
  </si>
  <si>
    <t>1.3.4.14.1</t>
  </si>
  <si>
    <t>1.3.4.15</t>
  </si>
  <si>
    <t>Séparateur d'air</t>
  </si>
  <si>
    <t>1.3.4.15.1</t>
  </si>
  <si>
    <t>1.3.4.15.1.1</t>
  </si>
  <si>
    <t>Sous-Total HT de Séparateur d'air</t>
  </si>
  <si>
    <t>1.3.4.16</t>
  </si>
  <si>
    <t>Filtre à boues</t>
  </si>
  <si>
    <t>1.3.4.16.1</t>
  </si>
  <si>
    <t>Sous-Total HT de Filtre à boues</t>
  </si>
  <si>
    <t>1.3.4.17</t>
  </si>
  <si>
    <t>Expansion</t>
  </si>
  <si>
    <t>1.3.4.17.1</t>
  </si>
  <si>
    <t>Sous-Total HT de Expansion</t>
  </si>
  <si>
    <t>1.3.4.18</t>
  </si>
  <si>
    <t>1.3.4.18.1</t>
  </si>
  <si>
    <t>1.3.4.19</t>
  </si>
  <si>
    <t>1.3.4.19.1</t>
  </si>
  <si>
    <t>1.3.4.20</t>
  </si>
  <si>
    <t>1.3.4.20.1</t>
  </si>
  <si>
    <t>1.3.4.21</t>
  </si>
  <si>
    <t>Compteur de calories</t>
  </si>
  <si>
    <t>1.3.4.21.1</t>
  </si>
  <si>
    <t>1.3.4.21.1.1</t>
  </si>
  <si>
    <t>1.3.4.21.1.2</t>
  </si>
  <si>
    <t>1.3.4.21.1.3</t>
  </si>
  <si>
    <t>Sous-Total HT de Compteur de calories</t>
  </si>
  <si>
    <t>1.3.4.22</t>
  </si>
  <si>
    <t>Sonde de température extérieure</t>
  </si>
  <si>
    <t>1.3.4.22.1</t>
  </si>
  <si>
    <t>Sous-Total HT de Sonde de température extérieure</t>
  </si>
  <si>
    <t>1.3.4.23</t>
  </si>
  <si>
    <t>Sonde de température d'eau</t>
  </si>
  <si>
    <t>1.3.4.23.1</t>
  </si>
  <si>
    <t>Sous-Total HT de Sonde de température d'eau</t>
  </si>
  <si>
    <t>1.3.4.24</t>
  </si>
  <si>
    <t>Évacuation des eaux usées</t>
  </si>
  <si>
    <t>Sous-Total HT de Panoplie hydraulique chauffage</t>
  </si>
  <si>
    <t>1.3.5</t>
  </si>
  <si>
    <t>Préparation d'eau chaude sanitaire</t>
  </si>
  <si>
    <t>1.3.5.1</t>
  </si>
  <si>
    <t>Volume tampon primaire</t>
  </si>
  <si>
    <t>1.3.5.1.1</t>
  </si>
  <si>
    <t>Sous-Total HT de Volume tampon primaire</t>
  </si>
  <si>
    <t>1.3.5.2</t>
  </si>
  <si>
    <t>Préparateur d'eau chaude sanitaire</t>
  </si>
  <si>
    <t>1.3.5.2.1</t>
  </si>
  <si>
    <t>Marque : ............... Type : .....................</t>
  </si>
  <si>
    <t>Sous-Total HT de Préparateur d'eau chaude sanitaire</t>
  </si>
  <si>
    <t>1.3.5.3</t>
  </si>
  <si>
    <t>1.3.5.3.1</t>
  </si>
  <si>
    <t>1.3.5.4</t>
  </si>
  <si>
    <t>1.3.5.4.1</t>
  </si>
  <si>
    <t>1.3.5.5</t>
  </si>
  <si>
    <t>1.3.5.5.1</t>
  </si>
  <si>
    <t>1.3.5.5.2</t>
  </si>
  <si>
    <t>1.3.5.6</t>
  </si>
  <si>
    <t>1.3.5.6.1</t>
  </si>
  <si>
    <t>1.3.5.7</t>
  </si>
  <si>
    <t>1.3.5.7.1</t>
  </si>
  <si>
    <t>1.3.5.7.1.1</t>
  </si>
  <si>
    <t>1.3.5.8</t>
  </si>
  <si>
    <t>1.3.5.8.1</t>
  </si>
  <si>
    <t>1.3.5.8.1.1</t>
  </si>
  <si>
    <t>1.3.5.9</t>
  </si>
  <si>
    <t>1.3.5.9.1</t>
  </si>
  <si>
    <t>1.3.5.9.1.1</t>
  </si>
  <si>
    <t>1.3.5.9.1.2</t>
  </si>
  <si>
    <t>1.3.5.10</t>
  </si>
  <si>
    <t>1.3.5.10.1</t>
  </si>
  <si>
    <t>1.3.5.11</t>
  </si>
  <si>
    <t>Manchette de contrôle légionelle</t>
  </si>
  <si>
    <t>1.3.5.12</t>
  </si>
  <si>
    <t>1.3.5.12.1</t>
  </si>
  <si>
    <t>1.3.5.12.1.1</t>
  </si>
  <si>
    <t>1.3.5.13</t>
  </si>
  <si>
    <t>1.3.5.13.1</t>
  </si>
  <si>
    <t>1.3.5.13.1.1</t>
  </si>
  <si>
    <t>1.3.5.14</t>
  </si>
  <si>
    <t>Compteur d'eau</t>
  </si>
  <si>
    <t>1.3.5.14.1</t>
  </si>
  <si>
    <t>1.3.5.14.1.1</t>
  </si>
  <si>
    <t>Sous-Total HT de Compteur d'eau</t>
  </si>
  <si>
    <t>1.3.5.15</t>
  </si>
  <si>
    <t>1.3.5.15.1</t>
  </si>
  <si>
    <t>1.3.5.15.1.1</t>
  </si>
  <si>
    <t>1.3.5.16</t>
  </si>
  <si>
    <t>1.3.5.16.1</t>
  </si>
  <si>
    <t>1.3.5.17</t>
  </si>
  <si>
    <t>Aquastat</t>
  </si>
  <si>
    <t>1.3.5.17.1</t>
  </si>
  <si>
    <t>Sous-Total HT de Aquastat</t>
  </si>
  <si>
    <t>1.3.5.18</t>
  </si>
  <si>
    <t>1.3.5.18.1</t>
  </si>
  <si>
    <t>1.3.5.19</t>
  </si>
  <si>
    <t>1.3.5.19.1</t>
  </si>
  <si>
    <t>1.3.5.20</t>
  </si>
  <si>
    <t>Sous-Total HT de Préparation d'eau chaude sanitaire</t>
  </si>
  <si>
    <t>1.3.6</t>
  </si>
  <si>
    <t>Électricité</t>
  </si>
  <si>
    <t>1.3.6.1</t>
  </si>
  <si>
    <t>1.3.6.2</t>
  </si>
  <si>
    <t>Armoire électrique et accessoires</t>
  </si>
  <si>
    <t>1.3.6.3</t>
  </si>
  <si>
    <t>Câblage</t>
  </si>
  <si>
    <t>Sous-Total HT de Électricité</t>
  </si>
  <si>
    <t>1.3.7</t>
  </si>
  <si>
    <t>Régulation / GTC</t>
  </si>
  <si>
    <t>1.3.7.1</t>
  </si>
  <si>
    <t>Généralités</t>
  </si>
  <si>
    <t>1.3.7.2</t>
  </si>
  <si>
    <t>Automate et câblage</t>
  </si>
  <si>
    <t>1.3.7.2.1</t>
  </si>
  <si>
    <t>Sous-Total HT de Automate et câblage</t>
  </si>
  <si>
    <t>1.3.7.3</t>
  </si>
  <si>
    <t>Supervision</t>
  </si>
  <si>
    <t>1.3.7.3.1</t>
  </si>
  <si>
    <t>Sous-Total HT de Supervision</t>
  </si>
  <si>
    <t>1.3.7.4</t>
  </si>
  <si>
    <t>Sonde d'ambiance</t>
  </si>
  <si>
    <t>1.3.7.4.1</t>
  </si>
  <si>
    <t>Sous-Total HT de Sonde d'ambiance</t>
  </si>
  <si>
    <t>1.3.7.5</t>
  </si>
  <si>
    <t>Analyse fonctionnelle</t>
  </si>
  <si>
    <t>1.3.7.5.1</t>
  </si>
  <si>
    <t>1.3.7.5.2</t>
  </si>
  <si>
    <t>Circuits secondaires régulés (radiateurs)</t>
  </si>
  <si>
    <t>1.3.7.5.3</t>
  </si>
  <si>
    <t>Circuit secondaire charge tampon ECS</t>
  </si>
  <si>
    <t>1.3.7.5.4</t>
  </si>
  <si>
    <t>Préparation ECS</t>
  </si>
  <si>
    <t>1.3.7.5.5</t>
  </si>
  <si>
    <t>Comptage &amp; Température</t>
  </si>
  <si>
    <t>1.3.7.6</t>
  </si>
  <si>
    <t>Tableau de points</t>
  </si>
  <si>
    <t>1.3.7.7</t>
  </si>
  <si>
    <t>Câbles existants</t>
  </si>
  <si>
    <t>Sous-Total HT de Régulation / GTC</t>
  </si>
  <si>
    <t>1.3.8</t>
  </si>
  <si>
    <t>Repérage et accessoires</t>
  </si>
  <si>
    <t>1.3.8.1</t>
  </si>
  <si>
    <t>Repérage</t>
  </si>
  <si>
    <t>1.3.8.2</t>
  </si>
  <si>
    <t>Pupitre</t>
  </si>
  <si>
    <t>Sous-Total HT de Repérage et accessoires</t>
  </si>
  <si>
    <t>1.3.9</t>
  </si>
  <si>
    <t>Ventilation</t>
  </si>
  <si>
    <t>Sous-Total HT de TRAVAUX DE CHAUFFAGE</t>
  </si>
  <si>
    <t>1.4</t>
  </si>
  <si>
    <t>TRAVAUX DIVERS</t>
  </si>
  <si>
    <t>1.4.1</t>
  </si>
  <si>
    <t>1.4.2</t>
  </si>
  <si>
    <t>Travaux de maçonnerie</t>
  </si>
  <si>
    <t>1.4.3</t>
  </si>
  <si>
    <t>Travaux d'isolation</t>
  </si>
  <si>
    <t>1.4.4</t>
  </si>
  <si>
    <t>Travaux de peinture</t>
  </si>
  <si>
    <t>1.4.5</t>
  </si>
  <si>
    <t>Travaux de plomberie</t>
  </si>
  <si>
    <t>Sous-Total HT de TRAVAUX DIVERS</t>
  </si>
  <si>
    <t>1.5</t>
  </si>
  <si>
    <t>MISE EN SERVICE - CONTROLES - ESSAIS - RECEPTION - FORMATION</t>
  </si>
  <si>
    <t>1.5.1</t>
  </si>
  <si>
    <t>Installation gaz</t>
  </si>
  <si>
    <t>1.5.2</t>
  </si>
  <si>
    <t>Installation de chauffage</t>
  </si>
  <si>
    <t>1.5.3</t>
  </si>
  <si>
    <t>Inspection thermographique</t>
  </si>
  <si>
    <t>1.5.4</t>
  </si>
  <si>
    <t>Installation de plomberie</t>
  </si>
  <si>
    <t>1.5.5</t>
  </si>
  <si>
    <t>Installation de gestion technique</t>
  </si>
  <si>
    <t>1.5.6</t>
  </si>
  <si>
    <t>Installation électrique</t>
  </si>
  <si>
    <t>1.5.7</t>
  </si>
  <si>
    <t>Formations</t>
  </si>
  <si>
    <t>1.6</t>
  </si>
  <si>
    <t>PSE : ÉQUILIBRAGE DYNAMIQUE</t>
  </si>
  <si>
    <t>1.6.1</t>
  </si>
  <si>
    <t>1.6.2</t>
  </si>
  <si>
    <t>Robinet autoéquilibrant avec tête thermostatique</t>
  </si>
  <si>
    <t>1.6.2.1</t>
  </si>
  <si>
    <t>Marque : ................   Type : ...................compris dépose / réglage</t>
  </si>
  <si>
    <t>LOT UNIQUE : CHAUFFAGE</t>
  </si>
  <si>
    <t>RENOVATION DE LA CHAUFFERIE - RESIDENCES MAREVA 
ETABLISSEMENT NYMPHEAS
56000 - VANNES</t>
  </si>
  <si>
    <t>MONTANT HT</t>
  </si>
  <si>
    <t>MONTANT TVA</t>
  </si>
  <si>
    <t>MONTANT TTC</t>
  </si>
  <si>
    <t>PRESTATION SUPPLEMENTAIRE EVENTUELLE</t>
  </si>
  <si>
    <t>MAINTENANCE ET ENTRETIEN DES INSTALLATIONS DE CHAUFFAGE,
DE PRODUCTION D’EAU CHAUDE SANITAIRE ET DE VENTILATION</t>
  </si>
  <si>
    <t xml:space="preserve"> DECOMPOSITION DES PRIX GLOBAL ET FORFAITAIRE</t>
  </si>
  <si>
    <t>Candidat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</si>
</sst>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0.00\ &quot;€&quot;;\-0.00\ &quot;€&quot;"/>
    <numFmt numFmtId="165" formatCode="#,##0.000"/>
  </numFmts>
  <fonts count="10" x14ac:knownFonts="1">
    <font>
      <sz val="8.25"/>
      <name val="Tahoma"/>
      <family val="2"/>
      <charset val="1"/>
    </font>
    <font>
      <b/>
      <sz val="9"/>
      <color rgb="FF000000"/>
      <name val="Calibri"/>
      <charset val="1"/>
    </font>
    <font>
      <b/>
      <sz val="8"/>
      <color theme="1"/>
      <name val="Calibri"/>
      <charset val="1"/>
    </font>
    <font>
      <sz val="9"/>
      <color theme="1"/>
      <name val="Calibri"/>
      <charset val="1"/>
    </font>
    <font>
      <b/>
      <sz val="10"/>
      <color theme="1"/>
      <name val="Calibri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Tahoma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5F5F5"/>
        <bgColor rgb="FFF5F5F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38">
    <xf numFmtId="0" fontId="0" fillId="0" borderId="0" xfId="0">
      <alignment vertical="top"/>
      <protection locked="0"/>
    </xf>
    <xf numFmtId="0" fontId="0" fillId="0" borderId="0" xfId="0" applyProtection="1">
      <alignment vertical="top"/>
    </xf>
    <xf numFmtId="0" fontId="0" fillId="0" borderId="0" xfId="0" applyAlignment="1" applyProtection="1">
      <alignment horizontal="center" vertical="top"/>
    </xf>
    <xf numFmtId="164" fontId="0" fillId="0" borderId="0" xfId="0" applyNumberFormat="1">
      <alignment vertical="top"/>
      <protection locked="0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/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center" vertical="center"/>
    </xf>
    <xf numFmtId="0" fontId="9" fillId="0" borderId="0" xfId="0" applyFont="1">
      <alignment vertical="top"/>
      <protection locked="0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right" vertical="center"/>
    </xf>
    <xf numFmtId="7" fontId="2" fillId="0" borderId="1" xfId="0" applyNumberFormat="1" applyFont="1" applyBorder="1" applyAlignment="1">
      <alignment horizontal="right" vertical="center"/>
      <protection locked="0"/>
    </xf>
    <xf numFmtId="7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right" vertical="center"/>
    </xf>
    <xf numFmtId="0" fontId="0" fillId="0" borderId="1" xfId="0" applyBorder="1">
      <alignment vertical="top"/>
      <protection locked="0"/>
    </xf>
    <xf numFmtId="7" fontId="3" fillId="3" borderId="1" xfId="0" applyNumberFormat="1" applyFont="1" applyFill="1" applyBorder="1" applyAlignment="1" applyProtection="1">
      <alignment horizontal="right" vertical="center"/>
    </xf>
    <xf numFmtId="49" fontId="1" fillId="3" borderId="1" xfId="0" applyNumberFormat="1" applyFont="1" applyFill="1" applyBorder="1" applyAlignment="1" applyProtection="1">
      <alignment horizontal="left" vertical="distributed" wrapText="1" indent="11"/>
    </xf>
    <xf numFmtId="7" fontId="4" fillId="2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Protection="1">
      <alignment vertical="top"/>
    </xf>
    <xf numFmtId="0" fontId="2" fillId="0" borderId="1" xfId="0" applyFont="1" applyBorder="1" applyAlignment="1" applyProtection="1">
      <alignment horizontal="left" vertical="center" wrapText="1"/>
    </xf>
    <xf numFmtId="0" fontId="8" fillId="4" borderId="2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top"/>
      <protection locked="0"/>
    </xf>
    <xf numFmtId="0" fontId="6" fillId="0" borderId="1" xfId="0" applyFont="1" applyBorder="1" applyAlignment="1" applyProtection="1"/>
    <xf numFmtId="0" fontId="0" fillId="5" borderId="1" xfId="0" applyFill="1" applyBorder="1" applyAlignment="1" applyProtection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2</xdr:col>
      <xdr:colOff>619125</xdr:colOff>
      <xdr:row>0</xdr:row>
      <xdr:rowOff>856372</xdr:rowOff>
    </xdr:to>
    <xdr:pic>
      <xdr:nvPicPr>
        <xdr:cNvPr id="2" name="Image 1" descr="Résidences MAREVA – Maisons de Retraite de Vannes">
          <a:extLst>
            <a:ext uri="{FF2B5EF4-FFF2-40B4-BE49-F238E27FC236}">
              <a16:creationId xmlns:a16="http://schemas.microsoft.com/office/drawing/2014/main" id="{EFD463B4-2F6E-4E67-85A9-6FB99F19B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"/>
          <a:ext cx="1219200" cy="808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9"/>
  <sheetViews>
    <sheetView showGridLines="0" showZeros="0" tabSelected="1" zoomScaleNormal="100" zoomScaleSheetLayoutView="100" zoomScalePageLayoutView="115" workbookViewId="0">
      <pane ySplit="10" topLeftCell="A11" activePane="bottomLeft" state="frozen"/>
      <selection pane="bottomLeft" activeCell="H342" sqref="H342"/>
    </sheetView>
  </sheetViews>
  <sheetFormatPr baseColWidth="10" defaultColWidth="10" defaultRowHeight="15" customHeight="1" x14ac:dyDescent="0.15"/>
  <cols>
    <col min="1" max="1" width="6.6640625" customWidth="1"/>
    <col min="2" max="2" width="12.6640625" style="1" customWidth="1"/>
    <col min="3" max="3" width="56.83203125" style="1" customWidth="1"/>
    <col min="4" max="4" width="9.1640625" style="1" customWidth="1"/>
    <col min="5" max="6" width="10.33203125" style="1" customWidth="1"/>
    <col min="7" max="7" width="25" customWidth="1"/>
    <col min="8" max="8" width="25" style="1" customWidth="1"/>
  </cols>
  <sheetData>
    <row r="1" spans="2:11" s="4" customFormat="1" ht="75.75" customHeight="1" x14ac:dyDescent="0.15">
      <c r="B1" s="7"/>
      <c r="C1" s="8" t="s">
        <v>429</v>
      </c>
      <c r="D1" s="8"/>
      <c r="E1" s="8"/>
      <c r="F1" s="8"/>
      <c r="G1" s="8"/>
      <c r="H1" s="8"/>
    </row>
    <row r="2" spans="2:11" s="5" customFormat="1" ht="24.75" customHeight="1" x14ac:dyDescent="0.15">
      <c r="B2" s="9" t="s">
        <v>430</v>
      </c>
      <c r="C2" s="9"/>
      <c r="D2" s="9"/>
      <c r="E2" s="9"/>
      <c r="F2" s="9"/>
      <c r="G2" s="9"/>
      <c r="H2" s="9"/>
    </row>
    <row r="3" spans="2:11" s="5" customFormat="1" ht="15" customHeight="1" x14ac:dyDescent="0.15">
      <c r="B3" s="6"/>
      <c r="C3" s="6"/>
      <c r="D3" s="6"/>
      <c r="E3" s="6"/>
      <c r="F3" s="6"/>
      <c r="G3" s="6"/>
      <c r="H3" s="6"/>
    </row>
    <row r="4" spans="2:11" s="4" customFormat="1" x14ac:dyDescent="0.25">
      <c r="B4" s="36" t="s">
        <v>431</v>
      </c>
      <c r="C4" s="37"/>
    </row>
    <row r="5" spans="2:11" s="5" customFormat="1" ht="15" customHeight="1" x14ac:dyDescent="0.15">
      <c r="B5" s="6"/>
      <c r="C5" s="6"/>
      <c r="D5" s="6"/>
      <c r="E5" s="6"/>
      <c r="F5" s="6"/>
      <c r="G5" s="6"/>
      <c r="H5" s="6"/>
    </row>
    <row r="6" spans="2:11" ht="67.5" customHeight="1" x14ac:dyDescent="0.15">
      <c r="B6" s="12" t="s">
        <v>424</v>
      </c>
      <c r="C6" s="13"/>
      <c r="D6" s="13"/>
      <c r="E6" s="13"/>
      <c r="F6" s="13"/>
      <c r="G6" s="13"/>
      <c r="H6" s="14"/>
    </row>
    <row r="7" spans="2:11" ht="13.5" customHeight="1" x14ac:dyDescent="0.15">
      <c r="G7" s="1"/>
    </row>
    <row r="8" spans="2:11" ht="22.5" customHeight="1" x14ac:dyDescent="0.15">
      <c r="B8" s="12" t="s">
        <v>423</v>
      </c>
      <c r="C8" s="13"/>
      <c r="D8" s="13"/>
      <c r="E8" s="13"/>
      <c r="F8" s="13"/>
      <c r="G8" s="13"/>
      <c r="H8" s="14"/>
    </row>
    <row r="9" spans="2:11" ht="13.5" customHeight="1" x14ac:dyDescent="0.15">
      <c r="E9" s="2"/>
      <c r="G9" s="3"/>
    </row>
    <row r="10" spans="2:11" s="11" customFormat="1" ht="15" customHeight="1" x14ac:dyDescent="0.15"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</row>
    <row r="11" spans="2:11" ht="18" customHeight="1" x14ac:dyDescent="0.15">
      <c r="B11" s="15" t="s">
        <v>7</v>
      </c>
      <c r="C11" s="16" t="s">
        <v>8</v>
      </c>
      <c r="D11" s="17" t="s">
        <v>9</v>
      </c>
      <c r="E11" s="18">
        <v>0</v>
      </c>
      <c r="F11" s="19"/>
      <c r="G11" s="20"/>
      <c r="H11" s="21">
        <f>IF(ISNUMBER(#REF!),IF(ISNUMBER($F11),ROUND(#REF!*$F11,2),ROUND(#REF!*$E11,2)),IF(ISNUMBER($F11),ROUND($G11*$F11,2),ROUND($G11*$E11,2)))</f>
        <v>0</v>
      </c>
    </row>
    <row r="12" spans="2:11" ht="18" customHeight="1" x14ac:dyDescent="0.15">
      <c r="B12" s="15" t="s">
        <v>10</v>
      </c>
      <c r="C12" s="16" t="s">
        <v>11</v>
      </c>
      <c r="D12" s="22"/>
      <c r="E12" s="22"/>
      <c r="F12" s="23"/>
      <c r="G12" s="24"/>
      <c r="H12" s="23"/>
    </row>
    <row r="13" spans="2:11" ht="14.25" customHeight="1" x14ac:dyDescent="0.15">
      <c r="B13" s="15" t="s">
        <v>12</v>
      </c>
      <c r="C13" s="16" t="s">
        <v>13</v>
      </c>
      <c r="D13" s="17" t="s">
        <v>14</v>
      </c>
      <c r="E13" s="25">
        <v>1</v>
      </c>
      <c r="F13" s="26"/>
      <c r="G13" s="20"/>
      <c r="H13" s="21">
        <f>IF(ISNUMBER(#REF!),IF(ISNUMBER($F13),ROUND(#REF!*$F13,2),ROUND(#REF!*$E13,2)),IF(ISNUMBER($F13),ROUND($G13*$F13,2),ROUND($G13*$E13,2)))</f>
        <v>0</v>
      </c>
      <c r="K13" s="35"/>
    </row>
    <row r="14" spans="2:11" ht="14.25" customHeight="1" x14ac:dyDescent="0.15">
      <c r="B14" s="15" t="s">
        <v>15</v>
      </c>
      <c r="C14" s="16" t="s">
        <v>16</v>
      </c>
      <c r="D14" s="17" t="s">
        <v>14</v>
      </c>
      <c r="E14" s="25">
        <v>1</v>
      </c>
      <c r="F14" s="26"/>
      <c r="G14" s="20"/>
      <c r="H14" s="21">
        <f>IF(ISNUMBER(#REF!),IF(ISNUMBER($F14),ROUND(#REF!*$F14,2),ROUND(#REF!*$E14,2)),IF(ISNUMBER($F14),ROUND($G14*$F14,2),ROUND($G14*$E14,2)))</f>
        <v>0</v>
      </c>
    </row>
    <row r="15" spans="2:11" ht="14.25" customHeight="1" x14ac:dyDescent="0.15">
      <c r="B15" s="15" t="s">
        <v>17</v>
      </c>
      <c r="C15" s="16" t="s">
        <v>18</v>
      </c>
      <c r="D15" s="17" t="s">
        <v>14</v>
      </c>
      <c r="E15" s="25">
        <v>1</v>
      </c>
      <c r="F15" s="26"/>
      <c r="G15" s="20"/>
      <c r="H15" s="21">
        <f>IF(ISNUMBER(#REF!),IF(ISNUMBER($F15),ROUND(#REF!*$F15,2),ROUND(#REF!*$E15,2)),IF(ISNUMBER($F15),ROUND($G15*$F15,2),ROUND($G15*$E15,2)))</f>
        <v>0</v>
      </c>
    </row>
    <row r="16" spans="2:11" ht="30" customHeight="1" x14ac:dyDescent="0.15">
      <c r="B16" s="33" t="s">
        <v>19</v>
      </c>
      <c r="C16" s="34"/>
      <c r="D16" s="34"/>
      <c r="E16" s="34"/>
      <c r="F16" s="34"/>
      <c r="G16" s="34"/>
      <c r="H16" s="28">
        <f>SUM(H$13:H$15)</f>
        <v>0</v>
      </c>
    </row>
    <row r="17" spans="2:8" ht="18" customHeight="1" x14ac:dyDescent="0.15">
      <c r="B17" s="15" t="s">
        <v>20</v>
      </c>
      <c r="C17" s="16" t="s">
        <v>21</v>
      </c>
      <c r="D17" s="22"/>
      <c r="E17" s="22"/>
      <c r="F17" s="23"/>
      <c r="G17" s="24"/>
      <c r="H17" s="23"/>
    </row>
    <row r="18" spans="2:8" ht="14.25" customHeight="1" x14ac:dyDescent="0.15">
      <c r="B18" s="15" t="s">
        <v>22</v>
      </c>
      <c r="C18" s="16" t="s">
        <v>23</v>
      </c>
      <c r="D18" s="22"/>
      <c r="E18" s="22"/>
      <c r="F18" s="23"/>
      <c r="G18" s="24"/>
      <c r="H18" s="23"/>
    </row>
    <row r="19" spans="2:8" ht="14.25" customHeight="1" x14ac:dyDescent="0.15">
      <c r="B19" s="15" t="s">
        <v>24</v>
      </c>
      <c r="C19" s="16" t="s">
        <v>25</v>
      </c>
      <c r="D19" s="22"/>
      <c r="E19" s="22"/>
      <c r="F19" s="23"/>
      <c r="G19" s="24"/>
      <c r="H19" s="23"/>
    </row>
    <row r="20" spans="2:8" ht="15" customHeight="1" x14ac:dyDescent="0.15">
      <c r="B20" s="15" t="s">
        <v>26</v>
      </c>
      <c r="C20" s="16" t="s">
        <v>27</v>
      </c>
      <c r="D20" s="17" t="s">
        <v>14</v>
      </c>
      <c r="E20" s="25">
        <v>1</v>
      </c>
      <c r="F20" s="26"/>
      <c r="G20" s="20"/>
      <c r="H20" s="21">
        <f>IF(ISNUMBER(#REF!),IF(ISNUMBER($F20),ROUND(#REF!*$F20,2),ROUND(#REF!*$E20,2)),IF(ISNUMBER($F20),ROUND($G20*$F20,2),ROUND($G20*$E20,2)))</f>
        <v>0</v>
      </c>
    </row>
    <row r="21" spans="2:8" ht="15" customHeight="1" x14ac:dyDescent="0.15">
      <c r="B21" s="15" t="s">
        <v>28</v>
      </c>
      <c r="C21" s="16" t="s">
        <v>29</v>
      </c>
      <c r="D21" s="17" t="s">
        <v>14</v>
      </c>
      <c r="E21" s="25">
        <v>1</v>
      </c>
      <c r="F21" s="26"/>
      <c r="G21" s="20"/>
      <c r="H21" s="21">
        <f>IF(ISNUMBER(#REF!),IF(ISNUMBER($F21),ROUND(#REF!*$F21,2),ROUND(#REF!*$E21,2)),IF(ISNUMBER($F21),ROUND($G21*$F21,2),ROUND($G21*$E21,2)))</f>
        <v>0</v>
      </c>
    </row>
    <row r="22" spans="2:8" ht="15" hidden="1" customHeight="1" x14ac:dyDescent="0.15">
      <c r="B22" s="29" t="s">
        <v>30</v>
      </c>
      <c r="C22" s="29"/>
      <c r="D22" s="29"/>
      <c r="E22" s="29"/>
      <c r="F22" s="29"/>
      <c r="G22" s="29"/>
      <c r="H22" s="28">
        <f>SUM(H$20:H$21)</f>
        <v>0</v>
      </c>
    </row>
    <row r="23" spans="2:8" ht="14.25" customHeight="1" x14ac:dyDescent="0.15">
      <c r="B23" s="15" t="s">
        <v>31</v>
      </c>
      <c r="C23" s="16" t="s">
        <v>32</v>
      </c>
      <c r="D23" s="22"/>
      <c r="E23" s="22"/>
      <c r="F23" s="23"/>
      <c r="G23" s="24"/>
      <c r="H23" s="23"/>
    </row>
    <row r="24" spans="2:8" ht="15" customHeight="1" x14ac:dyDescent="0.15">
      <c r="B24" s="15" t="s">
        <v>33</v>
      </c>
      <c r="C24" s="16" t="s">
        <v>34</v>
      </c>
      <c r="D24" s="17" t="s">
        <v>14</v>
      </c>
      <c r="E24" s="25">
        <v>2</v>
      </c>
      <c r="F24" s="26"/>
      <c r="G24" s="20"/>
      <c r="H24" s="21">
        <f>IF(ISNUMBER(#REF!),IF(ISNUMBER($F24),ROUND(#REF!*$F24,2),ROUND(#REF!*$E24,2)),IF(ISNUMBER($F24),ROUND($G24*$F24,2),ROUND($G24*$E24,2)))</f>
        <v>0</v>
      </c>
    </row>
    <row r="25" spans="2:8" ht="15" hidden="1" customHeight="1" x14ac:dyDescent="0.15">
      <c r="B25" s="29" t="s">
        <v>35</v>
      </c>
      <c r="C25" s="29"/>
      <c r="D25" s="29"/>
      <c r="E25" s="29"/>
      <c r="F25" s="29"/>
      <c r="G25" s="29"/>
      <c r="H25" s="28">
        <f>H$24</f>
        <v>0</v>
      </c>
    </row>
    <row r="26" spans="2:8" ht="14.25" customHeight="1" x14ac:dyDescent="0.15">
      <c r="B26" s="15" t="s">
        <v>36</v>
      </c>
      <c r="C26" s="16" t="s">
        <v>37</v>
      </c>
      <c r="D26" s="22"/>
      <c r="E26" s="22"/>
      <c r="F26" s="23"/>
      <c r="G26" s="24"/>
      <c r="H26" s="23"/>
    </row>
    <row r="27" spans="2:8" ht="15" customHeight="1" x14ac:dyDescent="0.15">
      <c r="B27" s="15" t="s">
        <v>38</v>
      </c>
      <c r="C27" s="16" t="s">
        <v>39</v>
      </c>
      <c r="D27" s="17" t="s">
        <v>14</v>
      </c>
      <c r="E27" s="25">
        <v>1</v>
      </c>
      <c r="F27" s="26"/>
      <c r="G27" s="20"/>
      <c r="H27" s="21">
        <f>IF(ISNUMBER(#REF!),IF(ISNUMBER($F27),ROUND(#REF!*$F27,2),ROUND(#REF!*$E27,2)),IF(ISNUMBER($F27),ROUND($G27*$F27,2),ROUND($G27*$E27,2)))</f>
        <v>0</v>
      </c>
    </row>
    <row r="28" spans="2:8" ht="15" hidden="1" customHeight="1" x14ac:dyDescent="0.15">
      <c r="B28" s="29" t="s">
        <v>40</v>
      </c>
      <c r="C28" s="29"/>
      <c r="D28" s="29"/>
      <c r="E28" s="29"/>
      <c r="F28" s="29"/>
      <c r="G28" s="29"/>
      <c r="H28" s="28">
        <f>H$27</f>
        <v>0</v>
      </c>
    </row>
    <row r="29" spans="2:8" ht="14.25" customHeight="1" x14ac:dyDescent="0.15">
      <c r="B29" s="15" t="s">
        <v>41</v>
      </c>
      <c r="C29" s="16" t="s">
        <v>42</v>
      </c>
      <c r="D29" s="22"/>
      <c r="E29" s="22"/>
      <c r="F29" s="23"/>
      <c r="G29" s="24"/>
      <c r="H29" s="23"/>
    </row>
    <row r="30" spans="2:8" ht="15" customHeight="1" x14ac:dyDescent="0.15">
      <c r="B30" s="15" t="s">
        <v>43</v>
      </c>
      <c r="C30" s="16" t="s">
        <v>44</v>
      </c>
      <c r="D30" s="17" t="s">
        <v>14</v>
      </c>
      <c r="E30" s="25">
        <v>1</v>
      </c>
      <c r="F30" s="26"/>
      <c r="G30" s="20"/>
      <c r="H30" s="21">
        <f>IF(ISNUMBER(#REF!),IF(ISNUMBER($F30),ROUND(#REF!*$F30,2),ROUND(#REF!*$E30,2)),IF(ISNUMBER($F30),ROUND($G30*$F30,2),ROUND($G30*$E30,2)))</f>
        <v>0</v>
      </c>
    </row>
    <row r="31" spans="2:8" ht="15" hidden="1" customHeight="1" x14ac:dyDescent="0.15">
      <c r="B31" s="29" t="s">
        <v>45</v>
      </c>
      <c r="C31" s="29"/>
      <c r="D31" s="29"/>
      <c r="E31" s="29"/>
      <c r="F31" s="29"/>
      <c r="G31" s="29"/>
      <c r="H31" s="28">
        <f>H$30</f>
        <v>0</v>
      </c>
    </row>
    <row r="32" spans="2:8" ht="14.25" customHeight="1" x14ac:dyDescent="0.15">
      <c r="B32" s="15" t="s">
        <v>46</v>
      </c>
      <c r="C32" s="16" t="s">
        <v>47</v>
      </c>
      <c r="D32" s="22"/>
      <c r="E32" s="22"/>
      <c r="F32" s="23"/>
      <c r="G32" s="24"/>
      <c r="H32" s="23"/>
    </row>
    <row r="33" spans="2:8" ht="15" customHeight="1" x14ac:dyDescent="0.15">
      <c r="B33" s="15" t="s">
        <v>48</v>
      </c>
      <c r="C33" s="16" t="s">
        <v>49</v>
      </c>
      <c r="D33" s="17" t="s">
        <v>14</v>
      </c>
      <c r="E33" s="25">
        <v>1</v>
      </c>
      <c r="F33" s="26"/>
      <c r="G33" s="20"/>
      <c r="H33" s="21">
        <f>IF(ISNUMBER(#REF!),IF(ISNUMBER($F33),ROUND(#REF!*$F33,2),ROUND(#REF!*$E33,2)),IF(ISNUMBER($F33),ROUND($G33*$F33,2),ROUND($G33*$E33,2)))</f>
        <v>0</v>
      </c>
    </row>
    <row r="34" spans="2:8" ht="15" hidden="1" customHeight="1" x14ac:dyDescent="0.15">
      <c r="B34" s="29" t="s">
        <v>50</v>
      </c>
      <c r="C34" s="29"/>
      <c r="D34" s="29"/>
      <c r="E34" s="29"/>
      <c r="F34" s="29"/>
      <c r="G34" s="29"/>
      <c r="H34" s="28">
        <f>H$33</f>
        <v>0</v>
      </c>
    </row>
    <row r="35" spans="2:8" ht="14.25" customHeight="1" x14ac:dyDescent="0.15">
      <c r="B35" s="15" t="s">
        <v>51</v>
      </c>
      <c r="C35" s="16" t="s">
        <v>52</v>
      </c>
      <c r="D35" s="22"/>
      <c r="E35" s="22"/>
      <c r="F35" s="23"/>
      <c r="G35" s="24"/>
      <c r="H35" s="23"/>
    </row>
    <row r="36" spans="2:8" ht="15" customHeight="1" x14ac:dyDescent="0.15">
      <c r="B36" s="15" t="s">
        <v>53</v>
      </c>
      <c r="C36" s="16" t="s">
        <v>54</v>
      </c>
      <c r="D36" s="22"/>
      <c r="E36" s="22"/>
      <c r="F36" s="23"/>
      <c r="G36" s="24"/>
      <c r="H36" s="23"/>
    </row>
    <row r="37" spans="2:8" ht="15" customHeight="1" x14ac:dyDescent="0.15">
      <c r="B37" s="15" t="s">
        <v>55</v>
      </c>
      <c r="C37" s="16" t="s">
        <v>34</v>
      </c>
      <c r="D37" s="17" t="s">
        <v>14</v>
      </c>
      <c r="E37" s="25">
        <v>1</v>
      </c>
      <c r="F37" s="26"/>
      <c r="G37" s="20"/>
      <c r="H37" s="21">
        <f>IF(ISNUMBER(#REF!),IF(ISNUMBER($F37),ROUND(#REF!*$F37,2),ROUND(#REF!*$E37,2)),IF(ISNUMBER($F37),ROUND($G37*$F37,2),ROUND($G37*$E37,2)))</f>
        <v>0</v>
      </c>
    </row>
    <row r="38" spans="2:8" ht="15" hidden="1" customHeight="1" x14ac:dyDescent="0.15">
      <c r="B38" s="29" t="s">
        <v>56</v>
      </c>
      <c r="C38" s="29"/>
      <c r="D38" s="29"/>
      <c r="E38" s="29"/>
      <c r="F38" s="29"/>
      <c r="G38" s="29"/>
      <c r="H38" s="28">
        <f>H$37</f>
        <v>0</v>
      </c>
    </row>
    <row r="39" spans="2:8" ht="14.25" customHeight="1" x14ac:dyDescent="0.15">
      <c r="B39" s="15" t="s">
        <v>57</v>
      </c>
      <c r="C39" s="16" t="s">
        <v>58</v>
      </c>
      <c r="D39" s="22"/>
      <c r="E39" s="22"/>
      <c r="F39" s="23"/>
      <c r="G39" s="24"/>
      <c r="H39" s="23"/>
    </row>
    <row r="40" spans="2:8" ht="15" customHeight="1" x14ac:dyDescent="0.15">
      <c r="B40" s="15" t="s">
        <v>59</v>
      </c>
      <c r="C40" s="16" t="s">
        <v>49</v>
      </c>
      <c r="D40" s="22"/>
      <c r="E40" s="22"/>
      <c r="F40" s="23"/>
      <c r="G40" s="24"/>
      <c r="H40" s="23"/>
    </row>
    <row r="41" spans="2:8" ht="15" customHeight="1" x14ac:dyDescent="0.15">
      <c r="B41" s="15" t="s">
        <v>60</v>
      </c>
      <c r="C41" s="16" t="s">
        <v>61</v>
      </c>
      <c r="D41" s="17" t="s">
        <v>62</v>
      </c>
      <c r="E41" s="25">
        <v>2</v>
      </c>
      <c r="F41" s="26"/>
      <c r="G41" s="20"/>
      <c r="H41" s="21">
        <f>IF(ISNUMBER(#REF!),IF(ISNUMBER($F41),ROUND(#REF!*$F41,2),ROUND(#REF!*$E41,2)),IF(ISNUMBER($F41),ROUND($G41*$F41,2),ROUND($G41*$E41,2)))</f>
        <v>0</v>
      </c>
    </row>
    <row r="42" spans="2:8" ht="15" hidden="1" customHeight="1" x14ac:dyDescent="0.15">
      <c r="B42" s="29" t="s">
        <v>63</v>
      </c>
      <c r="C42" s="29"/>
      <c r="D42" s="29"/>
      <c r="E42" s="29"/>
      <c r="F42" s="29"/>
      <c r="G42" s="29"/>
      <c r="H42" s="28">
        <f>H$41</f>
        <v>0</v>
      </c>
    </row>
    <row r="43" spans="2:8" ht="14.25" customHeight="1" x14ac:dyDescent="0.15">
      <c r="B43" s="15" t="s">
        <v>64</v>
      </c>
      <c r="C43" s="16" t="s">
        <v>65</v>
      </c>
      <c r="D43" s="22"/>
      <c r="E43" s="22"/>
      <c r="F43" s="23"/>
      <c r="G43" s="24"/>
      <c r="H43" s="23"/>
    </row>
    <row r="44" spans="2:8" ht="15" customHeight="1" x14ac:dyDescent="0.15">
      <c r="B44" s="15" t="s">
        <v>66</v>
      </c>
      <c r="C44" s="16" t="s">
        <v>49</v>
      </c>
      <c r="D44" s="22"/>
      <c r="E44" s="22"/>
      <c r="F44" s="23"/>
      <c r="G44" s="24"/>
      <c r="H44" s="23"/>
    </row>
    <row r="45" spans="2:8" ht="15" customHeight="1" x14ac:dyDescent="0.15">
      <c r="B45" s="15" t="s">
        <v>67</v>
      </c>
      <c r="C45" s="16" t="s">
        <v>61</v>
      </c>
      <c r="D45" s="17" t="s">
        <v>62</v>
      </c>
      <c r="E45" s="25">
        <v>7</v>
      </c>
      <c r="F45" s="26"/>
      <c r="G45" s="20"/>
      <c r="H45" s="21">
        <f>IF(ISNUMBER(#REF!),IF(ISNUMBER($F45),ROUND(#REF!*$F45,2),ROUND(#REF!*$E45,2)),IF(ISNUMBER($F45),ROUND($G45*$F45,2),ROUND($G45*$E45,2)))</f>
        <v>0</v>
      </c>
    </row>
    <row r="46" spans="2:8" ht="15" hidden="1" customHeight="1" x14ac:dyDescent="0.15">
      <c r="B46" s="29" t="s">
        <v>68</v>
      </c>
      <c r="C46" s="29"/>
      <c r="D46" s="29"/>
      <c r="E46" s="29"/>
      <c r="F46" s="29"/>
      <c r="G46" s="29"/>
      <c r="H46" s="28">
        <f>H$45</f>
        <v>0</v>
      </c>
    </row>
    <row r="47" spans="2:8" ht="14.25" customHeight="1" x14ac:dyDescent="0.15">
      <c r="B47" s="15" t="s">
        <v>69</v>
      </c>
      <c r="C47" s="16" t="s">
        <v>70</v>
      </c>
      <c r="D47" s="22"/>
      <c r="E47" s="22"/>
      <c r="F47" s="23"/>
      <c r="G47" s="24"/>
      <c r="H47" s="23"/>
    </row>
    <row r="48" spans="2:8" ht="15" customHeight="1" x14ac:dyDescent="0.15">
      <c r="B48" s="15" t="s">
        <v>71</v>
      </c>
      <c r="C48" s="16" t="s">
        <v>49</v>
      </c>
      <c r="D48" s="17" t="s">
        <v>14</v>
      </c>
      <c r="E48" s="25">
        <v>1</v>
      </c>
      <c r="F48" s="26"/>
      <c r="G48" s="20"/>
      <c r="H48" s="21">
        <f>IF(ISNUMBER(#REF!),IF(ISNUMBER($F48),ROUND(#REF!*$F48,2),ROUND(#REF!*$E48,2)),IF(ISNUMBER($F48),ROUND($G48*$F48,2),ROUND($G48*$E48,2)))</f>
        <v>0</v>
      </c>
    </row>
    <row r="49" spans="2:8" ht="15" hidden="1" customHeight="1" x14ac:dyDescent="0.15">
      <c r="B49" s="29" t="s">
        <v>72</v>
      </c>
      <c r="C49" s="29"/>
      <c r="D49" s="29"/>
      <c r="E49" s="29"/>
      <c r="F49" s="29"/>
      <c r="G49" s="29"/>
      <c r="H49" s="28">
        <f>H$48</f>
        <v>0</v>
      </c>
    </row>
    <row r="50" spans="2:8" ht="14.25" customHeight="1" x14ac:dyDescent="0.15">
      <c r="B50" s="15" t="s">
        <v>73</v>
      </c>
      <c r="C50" s="16" t="s">
        <v>74</v>
      </c>
      <c r="D50" s="22"/>
      <c r="E50" s="22"/>
      <c r="F50" s="23"/>
      <c r="G50" s="24"/>
      <c r="H50" s="23"/>
    </row>
    <row r="51" spans="2:8" ht="15" customHeight="1" x14ac:dyDescent="0.15">
      <c r="B51" s="15" t="s">
        <v>75</v>
      </c>
      <c r="C51" s="16" t="s">
        <v>49</v>
      </c>
      <c r="D51" s="22"/>
      <c r="E51" s="22"/>
      <c r="F51" s="23"/>
      <c r="G51" s="24"/>
      <c r="H51" s="23"/>
    </row>
    <row r="52" spans="2:8" ht="20.25" customHeight="1" x14ac:dyDescent="0.15">
      <c r="B52" s="15" t="s">
        <v>76</v>
      </c>
      <c r="C52" s="16" t="s">
        <v>61</v>
      </c>
      <c r="D52" s="17" t="s">
        <v>62</v>
      </c>
      <c r="E52" s="25">
        <v>1</v>
      </c>
      <c r="F52" s="26"/>
      <c r="G52" s="20"/>
      <c r="H52" s="21">
        <f>IF(ISNUMBER(#REF!),IF(ISNUMBER($F52),ROUND(#REF!*$F52,2),ROUND(#REF!*$E52,2)),IF(ISNUMBER($F52),ROUND($G52*$F52,2),ROUND($G52*$E52,2)))</f>
        <v>0</v>
      </c>
    </row>
    <row r="53" spans="2:8" ht="15" hidden="1" customHeight="1" x14ac:dyDescent="0.15">
      <c r="B53" s="29" t="s">
        <v>77</v>
      </c>
      <c r="C53" s="29"/>
      <c r="D53" s="29"/>
      <c r="E53" s="29"/>
      <c r="F53" s="29"/>
      <c r="G53" s="29"/>
      <c r="H53" s="28">
        <f>H$52</f>
        <v>0</v>
      </c>
    </row>
    <row r="54" spans="2:8" ht="14.25" customHeight="1" x14ac:dyDescent="0.15">
      <c r="B54" s="15" t="s">
        <v>78</v>
      </c>
      <c r="C54" s="16" t="s">
        <v>79</v>
      </c>
      <c r="D54" s="22"/>
      <c r="E54" s="22"/>
      <c r="F54" s="23"/>
      <c r="G54" s="24"/>
      <c r="H54" s="23"/>
    </row>
    <row r="55" spans="2:8" ht="15" customHeight="1" x14ac:dyDescent="0.15">
      <c r="B55" s="15" t="s">
        <v>80</v>
      </c>
      <c r="C55" s="16" t="s">
        <v>49</v>
      </c>
      <c r="D55" s="22"/>
      <c r="E55" s="22"/>
      <c r="F55" s="23"/>
      <c r="G55" s="24"/>
      <c r="H55" s="23"/>
    </row>
    <row r="56" spans="2:8" ht="20.25" customHeight="1" x14ac:dyDescent="0.15">
      <c r="B56" s="15" t="s">
        <v>81</v>
      </c>
      <c r="C56" s="16" t="s">
        <v>61</v>
      </c>
      <c r="D56" s="17" t="s">
        <v>62</v>
      </c>
      <c r="E56" s="25">
        <v>1</v>
      </c>
      <c r="F56" s="26"/>
      <c r="G56" s="20"/>
      <c r="H56" s="21">
        <f>IF(ISNUMBER(#REF!),IF(ISNUMBER($F56),ROUND(#REF!*$F56,2),ROUND(#REF!*$E56,2)),IF(ISNUMBER($F56),ROUND($G56*$F56,2),ROUND($G56*$E56,2)))</f>
        <v>0</v>
      </c>
    </row>
    <row r="57" spans="2:8" ht="15" hidden="1" customHeight="1" x14ac:dyDescent="0.15">
      <c r="B57" s="29" t="s">
        <v>82</v>
      </c>
      <c r="C57" s="29"/>
      <c r="D57" s="29"/>
      <c r="E57" s="29"/>
      <c r="F57" s="29"/>
      <c r="G57" s="29"/>
      <c r="H57" s="28">
        <f>H$56</f>
        <v>0</v>
      </c>
    </row>
    <row r="58" spans="2:8" ht="14.25" customHeight="1" x14ac:dyDescent="0.15">
      <c r="B58" s="15" t="s">
        <v>83</v>
      </c>
      <c r="C58" s="16" t="s">
        <v>84</v>
      </c>
      <c r="D58" s="22"/>
      <c r="E58" s="22"/>
      <c r="F58" s="23"/>
      <c r="G58" s="24"/>
      <c r="H58" s="23"/>
    </row>
    <row r="59" spans="2:8" ht="15" customHeight="1" x14ac:dyDescent="0.15">
      <c r="B59" s="15" t="s">
        <v>85</v>
      </c>
      <c r="C59" s="16" t="s">
        <v>49</v>
      </c>
      <c r="D59" s="22"/>
      <c r="E59" s="22"/>
      <c r="F59" s="23"/>
      <c r="G59" s="24"/>
      <c r="H59" s="23"/>
    </row>
    <row r="60" spans="2:8" ht="20.25" customHeight="1" x14ac:dyDescent="0.15">
      <c r="B60" s="15" t="s">
        <v>86</v>
      </c>
      <c r="C60" s="16" t="s">
        <v>61</v>
      </c>
      <c r="D60" s="17" t="s">
        <v>62</v>
      </c>
      <c r="E60" s="25">
        <v>1</v>
      </c>
      <c r="F60" s="26"/>
      <c r="G60" s="20"/>
      <c r="H60" s="21">
        <f>IF(ISNUMBER(#REF!),IF(ISNUMBER($F60),ROUND(#REF!*$F60,2),ROUND(#REF!*$E60,2)),IF(ISNUMBER($F60),ROUND($G60*$F60,2),ROUND($G60*$E60,2)))</f>
        <v>0</v>
      </c>
    </row>
    <row r="61" spans="2:8" ht="15" hidden="1" customHeight="1" x14ac:dyDescent="0.15">
      <c r="B61" s="29" t="s">
        <v>87</v>
      </c>
      <c r="C61" s="29"/>
      <c r="D61" s="29"/>
      <c r="E61" s="29"/>
      <c r="F61" s="29"/>
      <c r="G61" s="29"/>
      <c r="H61" s="28">
        <f>H$60</f>
        <v>0</v>
      </c>
    </row>
    <row r="62" spans="2:8" ht="14.25" customHeight="1" x14ac:dyDescent="0.15">
      <c r="B62" s="15" t="s">
        <v>88</v>
      </c>
      <c r="C62" s="16" t="s">
        <v>89</v>
      </c>
      <c r="D62" s="22"/>
      <c r="E62" s="22"/>
      <c r="F62" s="23"/>
      <c r="G62" s="24"/>
      <c r="H62" s="23"/>
    </row>
    <row r="63" spans="2:8" ht="15" customHeight="1" x14ac:dyDescent="0.15">
      <c r="B63" s="15" t="s">
        <v>90</v>
      </c>
      <c r="C63" s="16" t="s">
        <v>34</v>
      </c>
      <c r="D63" s="17" t="s">
        <v>14</v>
      </c>
      <c r="E63" s="25">
        <v>1</v>
      </c>
      <c r="F63" s="26"/>
      <c r="G63" s="20"/>
      <c r="H63" s="21">
        <f>IF(ISNUMBER(#REF!),IF(ISNUMBER($F63),ROUND(#REF!*$F63,2),ROUND(#REF!*$E63,2)),IF(ISNUMBER($F63),ROUND($G63*$F63,2),ROUND($G63*$E63,2)))</f>
        <v>0</v>
      </c>
    </row>
    <row r="64" spans="2:8" ht="15" hidden="1" customHeight="1" x14ac:dyDescent="0.15">
      <c r="B64" s="29" t="s">
        <v>91</v>
      </c>
      <c r="C64" s="29"/>
      <c r="D64" s="29"/>
      <c r="E64" s="29"/>
      <c r="F64" s="29"/>
      <c r="G64" s="29"/>
      <c r="H64" s="28">
        <f>H$63</f>
        <v>0</v>
      </c>
    </row>
    <row r="65" spans="2:8" ht="14.25" customHeight="1" x14ac:dyDescent="0.15">
      <c r="B65" s="15" t="s">
        <v>92</v>
      </c>
      <c r="C65" s="16" t="s">
        <v>93</v>
      </c>
      <c r="D65" s="22"/>
      <c r="E65" s="22"/>
      <c r="F65" s="23"/>
      <c r="G65" s="24"/>
      <c r="H65" s="23"/>
    </row>
    <row r="66" spans="2:8" ht="15" customHeight="1" x14ac:dyDescent="0.15">
      <c r="B66" s="15" t="s">
        <v>94</v>
      </c>
      <c r="C66" s="16" t="s">
        <v>34</v>
      </c>
      <c r="D66" s="17" t="s">
        <v>62</v>
      </c>
      <c r="E66" s="25">
        <v>1</v>
      </c>
      <c r="F66" s="26"/>
      <c r="G66" s="20"/>
      <c r="H66" s="21">
        <f>IF(ISNUMBER(#REF!),IF(ISNUMBER($F66),ROUND(#REF!*$F66,2),ROUND(#REF!*$E66,2)),IF(ISNUMBER($F66),ROUND($G66*$F66,2),ROUND($G66*$E66,2)))</f>
        <v>0</v>
      </c>
    </row>
    <row r="67" spans="2:8" ht="15" hidden="1" customHeight="1" x14ac:dyDescent="0.15">
      <c r="B67" s="29" t="s">
        <v>95</v>
      </c>
      <c r="C67" s="29"/>
      <c r="D67" s="29"/>
      <c r="E67" s="29"/>
      <c r="F67" s="29"/>
      <c r="G67" s="29"/>
      <c r="H67" s="28">
        <f>H$66</f>
        <v>0</v>
      </c>
    </row>
    <row r="68" spans="2:8" ht="14.25" customHeight="1" x14ac:dyDescent="0.15">
      <c r="B68" s="15" t="s">
        <v>96</v>
      </c>
      <c r="C68" s="16" t="s">
        <v>97</v>
      </c>
      <c r="D68" s="22"/>
      <c r="E68" s="22"/>
      <c r="F68" s="23"/>
      <c r="G68" s="24"/>
      <c r="H68" s="23"/>
    </row>
    <row r="69" spans="2:8" ht="15" customHeight="1" x14ac:dyDescent="0.15">
      <c r="B69" s="15" t="s">
        <v>98</v>
      </c>
      <c r="C69" s="16" t="s">
        <v>34</v>
      </c>
      <c r="D69" s="17" t="s">
        <v>14</v>
      </c>
      <c r="E69" s="25">
        <v>2</v>
      </c>
      <c r="F69" s="26"/>
      <c r="G69" s="20"/>
      <c r="H69" s="21">
        <f>IF(ISNUMBER(#REF!),IF(ISNUMBER($F69),ROUND(#REF!*$F69,2),ROUND(#REF!*$E69,2)),IF(ISNUMBER($F69),ROUND($G69*$F69,2),ROUND($G69*$E69,2)))</f>
        <v>0</v>
      </c>
    </row>
    <row r="70" spans="2:8" ht="15" hidden="1" customHeight="1" x14ac:dyDescent="0.15">
      <c r="B70" s="29" t="s">
        <v>99</v>
      </c>
      <c r="C70" s="29"/>
      <c r="D70" s="29"/>
      <c r="E70" s="29"/>
      <c r="F70" s="29"/>
      <c r="G70" s="29"/>
      <c r="H70" s="28">
        <f>H$69</f>
        <v>0</v>
      </c>
    </row>
    <row r="71" spans="2:8" ht="15" customHeight="1" x14ac:dyDescent="0.15">
      <c r="B71" s="33" t="s">
        <v>100</v>
      </c>
      <c r="C71" s="34"/>
      <c r="D71" s="34"/>
      <c r="E71" s="34"/>
      <c r="F71" s="34"/>
      <c r="G71" s="34"/>
      <c r="H71" s="28">
        <f>SUM(H$20:H$21)+H$24+H$27+H$30+H$33+H$37+H$41+H$45+H$48+H$52+H$56+H$60+H$63+H$66+H$69</f>
        <v>0</v>
      </c>
    </row>
    <row r="72" spans="2:8" ht="14.25" customHeight="1" x14ac:dyDescent="0.15">
      <c r="B72" s="15" t="s">
        <v>101</v>
      </c>
      <c r="C72" s="16" t="s">
        <v>102</v>
      </c>
      <c r="D72" s="22"/>
      <c r="E72" s="22"/>
      <c r="F72" s="23"/>
      <c r="G72" s="24"/>
      <c r="H72" s="23"/>
    </row>
    <row r="73" spans="2:8" ht="14.25" customHeight="1" x14ac:dyDescent="0.15">
      <c r="B73" s="15" t="s">
        <v>103</v>
      </c>
      <c r="C73" s="16" t="s">
        <v>104</v>
      </c>
      <c r="D73" s="22"/>
      <c r="E73" s="22"/>
      <c r="F73" s="23"/>
      <c r="G73" s="24"/>
      <c r="H73" s="23"/>
    </row>
    <row r="74" spans="2:8" ht="15" customHeight="1" x14ac:dyDescent="0.15">
      <c r="B74" s="15" t="s">
        <v>105</v>
      </c>
      <c r="C74" s="16" t="s">
        <v>106</v>
      </c>
      <c r="D74" s="17" t="s">
        <v>14</v>
      </c>
      <c r="E74" s="25">
        <v>1</v>
      </c>
      <c r="F74" s="26"/>
      <c r="G74" s="20"/>
      <c r="H74" s="21">
        <f>IF(ISNUMBER(#REF!),IF(ISNUMBER($F74),ROUND(#REF!*$F74,2),ROUND(#REF!*$E74,2)),IF(ISNUMBER($F74),ROUND($G74*$F74,2),ROUND($G74*$E74,2)))</f>
        <v>0</v>
      </c>
    </row>
    <row r="75" spans="2:8" ht="15" hidden="1" customHeight="1" x14ac:dyDescent="0.15">
      <c r="B75" s="29" t="s">
        <v>107</v>
      </c>
      <c r="C75" s="29"/>
      <c r="D75" s="29"/>
      <c r="E75" s="29"/>
      <c r="F75" s="29"/>
      <c r="G75" s="29"/>
      <c r="H75" s="28">
        <f>H$74</f>
        <v>0</v>
      </c>
    </row>
    <row r="76" spans="2:8" ht="14.25" customHeight="1" x14ac:dyDescent="0.15">
      <c r="B76" s="15" t="s">
        <v>108</v>
      </c>
      <c r="C76" s="16" t="s">
        <v>109</v>
      </c>
      <c r="D76" s="22"/>
      <c r="E76" s="22"/>
      <c r="F76" s="23"/>
      <c r="G76" s="24"/>
      <c r="H76" s="23"/>
    </row>
    <row r="77" spans="2:8" ht="15" customHeight="1" x14ac:dyDescent="0.15">
      <c r="B77" s="15" t="s">
        <v>110</v>
      </c>
      <c r="C77" s="16" t="s">
        <v>49</v>
      </c>
      <c r="D77" s="17" t="s">
        <v>62</v>
      </c>
      <c r="E77" s="25">
        <v>1</v>
      </c>
      <c r="F77" s="26"/>
      <c r="G77" s="20"/>
      <c r="H77" s="21">
        <f>IF(ISNUMBER(#REF!),IF(ISNUMBER($F77),ROUND(#REF!*$F77,2),ROUND(#REF!*$E77,2)),IF(ISNUMBER($F77),ROUND($G77*$F77,2),ROUND($G77*$E77,2)))</f>
        <v>0</v>
      </c>
    </row>
    <row r="78" spans="2:8" ht="15" hidden="1" customHeight="1" x14ac:dyDescent="0.15">
      <c r="B78" s="29" t="s">
        <v>111</v>
      </c>
      <c r="C78" s="29"/>
      <c r="D78" s="29"/>
      <c r="E78" s="29"/>
      <c r="F78" s="29"/>
      <c r="G78" s="29"/>
      <c r="H78" s="28">
        <f>H$77</f>
        <v>0</v>
      </c>
    </row>
    <row r="79" spans="2:8" ht="14.25" customHeight="1" x14ac:dyDescent="0.15">
      <c r="B79" s="15" t="s">
        <v>112</v>
      </c>
      <c r="C79" s="16" t="s">
        <v>113</v>
      </c>
      <c r="D79" s="22"/>
      <c r="E79" s="22"/>
      <c r="F79" s="23"/>
      <c r="G79" s="24"/>
      <c r="H79" s="23"/>
    </row>
    <row r="80" spans="2:8" ht="15" customHeight="1" x14ac:dyDescent="0.15">
      <c r="B80" s="15" t="s">
        <v>114</v>
      </c>
      <c r="C80" s="16" t="s">
        <v>49</v>
      </c>
      <c r="D80" s="22"/>
      <c r="E80" s="22"/>
      <c r="F80" s="23"/>
      <c r="G80" s="24"/>
      <c r="H80" s="23"/>
    </row>
    <row r="81" spans="2:8" ht="15" customHeight="1" x14ac:dyDescent="0.15">
      <c r="B81" s="15" t="s">
        <v>115</v>
      </c>
      <c r="C81" s="16" t="s">
        <v>116</v>
      </c>
      <c r="D81" s="17" t="s">
        <v>62</v>
      </c>
      <c r="E81" s="25">
        <v>4</v>
      </c>
      <c r="F81" s="26"/>
      <c r="G81" s="20"/>
      <c r="H81" s="21">
        <f>IF(ISNUMBER(#REF!),IF(ISNUMBER($F81),ROUND(#REF!*$F81,2),ROUND(#REF!*$E81,2)),IF(ISNUMBER($F81),ROUND($G81*$F81,2),ROUND($G81*$E81,2)))</f>
        <v>0</v>
      </c>
    </row>
    <row r="82" spans="2:8" ht="15" hidden="1" customHeight="1" x14ac:dyDescent="0.15">
      <c r="B82" s="29" t="s">
        <v>117</v>
      </c>
      <c r="C82" s="29"/>
      <c r="D82" s="29"/>
      <c r="E82" s="29"/>
      <c r="F82" s="29"/>
      <c r="G82" s="29"/>
      <c r="H82" s="28">
        <f>H$81</f>
        <v>0</v>
      </c>
    </row>
    <row r="83" spans="2:8" ht="14.25" customHeight="1" x14ac:dyDescent="0.15">
      <c r="B83" s="15" t="s">
        <v>118</v>
      </c>
      <c r="C83" s="16" t="s">
        <v>79</v>
      </c>
      <c r="D83" s="22"/>
      <c r="E83" s="22"/>
      <c r="F83" s="23"/>
      <c r="G83" s="24"/>
      <c r="H83" s="23"/>
    </row>
    <row r="84" spans="2:8" ht="15" customHeight="1" x14ac:dyDescent="0.15">
      <c r="B84" s="15" t="s">
        <v>119</v>
      </c>
      <c r="C84" s="16" t="s">
        <v>49</v>
      </c>
      <c r="D84" s="22"/>
      <c r="E84" s="22"/>
      <c r="F84" s="23"/>
      <c r="G84" s="24"/>
      <c r="H84" s="23"/>
    </row>
    <row r="85" spans="2:8" ht="15" customHeight="1" x14ac:dyDescent="0.15">
      <c r="B85" s="15" t="s">
        <v>120</v>
      </c>
      <c r="C85" s="16" t="s">
        <v>116</v>
      </c>
      <c r="D85" s="17" t="s">
        <v>62</v>
      </c>
      <c r="E85" s="25">
        <v>2</v>
      </c>
      <c r="F85" s="26"/>
      <c r="G85" s="20"/>
      <c r="H85" s="21">
        <f>IF(ISNUMBER(#REF!),IF(ISNUMBER($F85),ROUND(#REF!*$F85,2),ROUND(#REF!*$E85,2)),IF(ISNUMBER($F85),ROUND($G85*$F85,2),ROUND($G85*$E85,2)))</f>
        <v>0</v>
      </c>
    </row>
    <row r="86" spans="2:8" ht="15" hidden="1" customHeight="1" x14ac:dyDescent="0.15">
      <c r="B86" s="29" t="s">
        <v>82</v>
      </c>
      <c r="C86" s="29"/>
      <c r="D86" s="29"/>
      <c r="E86" s="29"/>
      <c r="F86" s="29"/>
      <c r="G86" s="29"/>
      <c r="H86" s="28">
        <f>H$85</f>
        <v>0</v>
      </c>
    </row>
    <row r="87" spans="2:8" ht="14.25" customHeight="1" x14ac:dyDescent="0.15">
      <c r="B87" s="15" t="s">
        <v>121</v>
      </c>
      <c r="C87" s="16" t="s">
        <v>122</v>
      </c>
      <c r="D87" s="17" t="s">
        <v>62</v>
      </c>
      <c r="E87" s="25">
        <v>1</v>
      </c>
      <c r="F87" s="26"/>
      <c r="G87" s="20"/>
      <c r="H87" s="21">
        <f>IF(ISNUMBER(#REF!),IF(ISNUMBER($F87),ROUND(#REF!*$F87,2),ROUND(#REF!*$E87,2)),IF(ISNUMBER($F87),ROUND($G87*$F87,2),ROUND($G87*$E87,2)))</f>
        <v>0</v>
      </c>
    </row>
    <row r="88" spans="2:8" ht="14.25" customHeight="1" x14ac:dyDescent="0.15">
      <c r="B88" s="15" t="s">
        <v>123</v>
      </c>
      <c r="C88" s="16" t="s">
        <v>124</v>
      </c>
      <c r="D88" s="22"/>
      <c r="E88" s="22"/>
      <c r="F88" s="23"/>
      <c r="G88" s="24"/>
      <c r="H88" s="23"/>
    </row>
    <row r="89" spans="2:8" ht="15" customHeight="1" x14ac:dyDescent="0.15">
      <c r="B89" s="15" t="s">
        <v>125</v>
      </c>
      <c r="C89" s="16" t="s">
        <v>49</v>
      </c>
      <c r="D89" s="17" t="s">
        <v>62</v>
      </c>
      <c r="E89" s="25">
        <v>1</v>
      </c>
      <c r="F89" s="26"/>
      <c r="G89" s="20"/>
      <c r="H89" s="21">
        <f>IF(ISNUMBER(#REF!),IF(ISNUMBER($F89),ROUND(#REF!*$F89,2),ROUND(#REF!*$E89,2)),IF(ISNUMBER($F89),ROUND($G89*$F89,2),ROUND($G89*$E89,2)))</f>
        <v>0</v>
      </c>
    </row>
    <row r="90" spans="2:8" ht="15" hidden="1" customHeight="1" x14ac:dyDescent="0.15">
      <c r="B90" s="29" t="s">
        <v>126</v>
      </c>
      <c r="C90" s="29"/>
      <c r="D90" s="29"/>
      <c r="E90" s="29"/>
      <c r="F90" s="29"/>
      <c r="G90" s="29"/>
      <c r="H90" s="28">
        <f>H$89</f>
        <v>0</v>
      </c>
    </row>
    <row r="91" spans="2:8" ht="14.25" customHeight="1" x14ac:dyDescent="0.15">
      <c r="B91" s="15" t="s">
        <v>127</v>
      </c>
      <c r="C91" s="16" t="s">
        <v>128</v>
      </c>
      <c r="D91" s="22"/>
      <c r="E91" s="22"/>
      <c r="F91" s="23"/>
      <c r="G91" s="24"/>
      <c r="H91" s="23"/>
    </row>
    <row r="92" spans="2:8" ht="15" customHeight="1" x14ac:dyDescent="0.15">
      <c r="B92" s="15" t="s">
        <v>129</v>
      </c>
      <c r="C92" s="16" t="s">
        <v>49</v>
      </c>
      <c r="D92" s="17" t="s">
        <v>62</v>
      </c>
      <c r="E92" s="25">
        <v>1</v>
      </c>
      <c r="F92" s="26"/>
      <c r="G92" s="20"/>
      <c r="H92" s="21">
        <f>IF(ISNUMBER(#REF!),IF(ISNUMBER($F92),ROUND(#REF!*$F92,2),ROUND(#REF!*$E92,2)),IF(ISNUMBER($F92),ROUND($G92*$F92,2),ROUND($G92*$E92,2)))</f>
        <v>0</v>
      </c>
    </row>
    <row r="93" spans="2:8" ht="15" hidden="1" customHeight="1" x14ac:dyDescent="0.15">
      <c r="B93" s="29" t="s">
        <v>130</v>
      </c>
      <c r="C93" s="29"/>
      <c r="D93" s="29"/>
      <c r="E93" s="29"/>
      <c r="F93" s="29"/>
      <c r="G93" s="29"/>
      <c r="H93" s="28">
        <f>H$92</f>
        <v>0</v>
      </c>
    </row>
    <row r="94" spans="2:8" ht="14.25" customHeight="1" x14ac:dyDescent="0.15">
      <c r="B94" s="15" t="s">
        <v>131</v>
      </c>
      <c r="C94" s="16" t="s">
        <v>132</v>
      </c>
      <c r="D94" s="17" t="s">
        <v>14</v>
      </c>
      <c r="E94" s="25">
        <v>1</v>
      </c>
      <c r="F94" s="26"/>
      <c r="G94" s="20"/>
      <c r="H94" s="21">
        <f>IF(ISNUMBER(#REF!),IF(ISNUMBER($F94),ROUND(#REF!*$F94,2),ROUND(#REF!*$E94,2)),IF(ISNUMBER($F94),ROUND($G94*$F94,2),ROUND($G94*$E94,2)))</f>
        <v>0</v>
      </c>
    </row>
    <row r="95" spans="2:8" ht="15" customHeight="1" x14ac:dyDescent="0.15">
      <c r="B95" s="33" t="s">
        <v>133</v>
      </c>
      <c r="C95" s="34"/>
      <c r="D95" s="34"/>
      <c r="E95" s="34"/>
      <c r="F95" s="34"/>
      <c r="G95" s="34"/>
      <c r="H95" s="28">
        <f>H$74+H$77+H$81+H$85+H$87+H$89+H$92+H$94</f>
        <v>0</v>
      </c>
    </row>
    <row r="96" spans="2:8" ht="14.25" customHeight="1" x14ac:dyDescent="0.15">
      <c r="B96" s="15" t="s">
        <v>134</v>
      </c>
      <c r="C96" s="16" t="s">
        <v>135</v>
      </c>
      <c r="D96" s="22"/>
      <c r="E96" s="22"/>
      <c r="F96" s="23"/>
      <c r="G96" s="24"/>
      <c r="H96" s="23"/>
    </row>
    <row r="97" spans="2:8" ht="14.25" customHeight="1" x14ac:dyDescent="0.15">
      <c r="B97" s="15" t="s">
        <v>136</v>
      </c>
      <c r="C97" s="16" t="s">
        <v>137</v>
      </c>
      <c r="D97" s="22"/>
      <c r="E97" s="22"/>
      <c r="F97" s="23"/>
      <c r="G97" s="24"/>
      <c r="H97" s="23"/>
    </row>
    <row r="98" spans="2:8" ht="15" customHeight="1" x14ac:dyDescent="0.15">
      <c r="B98" s="15" t="s">
        <v>138</v>
      </c>
      <c r="C98" s="16" t="s">
        <v>139</v>
      </c>
      <c r="D98" s="17" t="s">
        <v>14</v>
      </c>
      <c r="E98" s="25">
        <v>2</v>
      </c>
      <c r="F98" s="26"/>
      <c r="G98" s="20"/>
      <c r="H98" s="21">
        <f>IF(ISNUMBER(#REF!),IF(ISNUMBER($F98),ROUND(#REF!*$F98,2),ROUND(#REF!*$E98,2)),IF(ISNUMBER($F98),ROUND($G98*$F98,2),ROUND($G98*$E98,2)))</f>
        <v>0</v>
      </c>
    </row>
    <row r="99" spans="2:8" ht="15" hidden="1" customHeight="1" x14ac:dyDescent="0.15">
      <c r="B99" s="29" t="s">
        <v>140</v>
      </c>
      <c r="C99" s="29"/>
      <c r="D99" s="29"/>
      <c r="E99" s="29"/>
      <c r="F99" s="29"/>
      <c r="G99" s="29"/>
      <c r="H99" s="28">
        <f>H$98</f>
        <v>0</v>
      </c>
    </row>
    <row r="100" spans="2:8" ht="14.25" customHeight="1" x14ac:dyDescent="0.15">
      <c r="B100" s="15" t="s">
        <v>141</v>
      </c>
      <c r="C100" s="16" t="s">
        <v>142</v>
      </c>
      <c r="D100" s="22"/>
      <c r="E100" s="22"/>
      <c r="F100" s="23"/>
      <c r="G100" s="24"/>
      <c r="H100" s="23"/>
    </row>
    <row r="101" spans="2:8" ht="15" customHeight="1" x14ac:dyDescent="0.15">
      <c r="B101" s="15" t="s">
        <v>143</v>
      </c>
      <c r="C101" s="16" t="s">
        <v>139</v>
      </c>
      <c r="D101" s="22"/>
      <c r="E101" s="22"/>
      <c r="F101" s="23"/>
      <c r="G101" s="24"/>
      <c r="H101" s="23"/>
    </row>
    <row r="102" spans="2:8" ht="15" customHeight="1" x14ac:dyDescent="0.15">
      <c r="B102" s="15" t="s">
        <v>144</v>
      </c>
      <c r="C102" s="16" t="s">
        <v>145</v>
      </c>
      <c r="D102" s="17" t="s">
        <v>14</v>
      </c>
      <c r="E102" s="25">
        <v>1</v>
      </c>
      <c r="F102" s="26"/>
      <c r="G102" s="20"/>
      <c r="H102" s="21">
        <f>IF(ISNUMBER(#REF!),IF(ISNUMBER($F102),ROUND(#REF!*$F102,2),ROUND(#REF!*$E102,2)),IF(ISNUMBER($F102),ROUND($G102*$F102,2),ROUND($G102*$E102,2)))</f>
        <v>0</v>
      </c>
    </row>
    <row r="103" spans="2:8" ht="15" customHeight="1" x14ac:dyDescent="0.15">
      <c r="B103" s="15" t="s">
        <v>146</v>
      </c>
      <c r="C103" s="16" t="s">
        <v>147</v>
      </c>
      <c r="D103" s="17" t="s">
        <v>14</v>
      </c>
      <c r="E103" s="25">
        <v>1</v>
      </c>
      <c r="F103" s="26"/>
      <c r="G103" s="20"/>
      <c r="H103" s="21">
        <f>IF(ISNUMBER(#REF!),IF(ISNUMBER($F103),ROUND(#REF!*$F103,2),ROUND(#REF!*$E103,2)),IF(ISNUMBER($F103),ROUND($G103*$F103,2),ROUND($G103*$E103,2)))</f>
        <v>0</v>
      </c>
    </row>
    <row r="104" spans="2:8" ht="15" hidden="1" customHeight="1" x14ac:dyDescent="0.15">
      <c r="B104" s="29" t="s">
        <v>148</v>
      </c>
      <c r="C104" s="29"/>
      <c r="D104" s="29"/>
      <c r="E104" s="29"/>
      <c r="F104" s="29"/>
      <c r="G104" s="29"/>
      <c r="H104" s="28">
        <f>SUM(H$102:H$103)</f>
        <v>0</v>
      </c>
    </row>
    <row r="105" spans="2:8" ht="15" customHeight="1" x14ac:dyDescent="0.15">
      <c r="B105" s="33" t="s">
        <v>149</v>
      </c>
      <c r="C105" s="34"/>
      <c r="D105" s="34"/>
      <c r="E105" s="34"/>
      <c r="F105" s="34"/>
      <c r="G105" s="34"/>
      <c r="H105" s="28">
        <f>H$98+SUM(H$102:H$103)</f>
        <v>0</v>
      </c>
    </row>
    <row r="106" spans="2:8" ht="14.25" customHeight="1" x14ac:dyDescent="0.15">
      <c r="B106" s="15" t="s">
        <v>150</v>
      </c>
      <c r="C106" s="16" t="s">
        <v>151</v>
      </c>
      <c r="D106" s="22"/>
      <c r="E106" s="22"/>
      <c r="F106" s="23"/>
      <c r="G106" s="24"/>
      <c r="H106" s="23"/>
    </row>
    <row r="107" spans="2:8" ht="14.25" customHeight="1" x14ac:dyDescent="0.15">
      <c r="B107" s="15" t="s">
        <v>152</v>
      </c>
      <c r="C107" s="16" t="s">
        <v>153</v>
      </c>
      <c r="D107" s="22"/>
      <c r="E107" s="22"/>
      <c r="F107" s="23"/>
      <c r="G107" s="24"/>
      <c r="H107" s="23"/>
    </row>
    <row r="108" spans="2:8" ht="15" customHeight="1" x14ac:dyDescent="0.15">
      <c r="B108" s="15" t="s">
        <v>154</v>
      </c>
      <c r="C108" s="16" t="s">
        <v>155</v>
      </c>
      <c r="D108" s="17" t="s">
        <v>14</v>
      </c>
      <c r="E108" s="25">
        <v>1</v>
      </c>
      <c r="F108" s="26"/>
      <c r="G108" s="20"/>
      <c r="H108" s="21">
        <f>IF(ISNUMBER(#REF!),IF(ISNUMBER($F108),ROUND(#REF!*$F108,2),ROUND(#REF!*$E108,2)),IF(ISNUMBER($F108),ROUND($G108*$F108,2),ROUND($G108*$E108,2)))</f>
        <v>0</v>
      </c>
    </row>
    <row r="109" spans="2:8" ht="15" customHeight="1" x14ac:dyDescent="0.15">
      <c r="B109" s="15" t="s">
        <v>156</v>
      </c>
      <c r="C109" s="16" t="s">
        <v>157</v>
      </c>
      <c r="D109" s="17" t="s">
        <v>14</v>
      </c>
      <c r="E109" s="25">
        <v>1</v>
      </c>
      <c r="F109" s="26"/>
      <c r="G109" s="20"/>
      <c r="H109" s="21">
        <f>IF(ISNUMBER(#REF!),IF(ISNUMBER($F109),ROUND(#REF!*$F109,2),ROUND(#REF!*$E109,2)),IF(ISNUMBER($F109),ROUND($G109*$F109,2),ROUND($G109*$E109,2)))</f>
        <v>0</v>
      </c>
    </row>
    <row r="110" spans="2:8" ht="15" customHeight="1" x14ac:dyDescent="0.15">
      <c r="B110" s="15" t="s">
        <v>158</v>
      </c>
      <c r="C110" s="16" t="s">
        <v>106</v>
      </c>
      <c r="D110" s="17" t="s">
        <v>14</v>
      </c>
      <c r="E110" s="25">
        <v>1</v>
      </c>
      <c r="F110" s="26"/>
      <c r="G110" s="20"/>
      <c r="H110" s="21">
        <f>IF(ISNUMBER(#REF!),IF(ISNUMBER($F110),ROUND(#REF!*$F110,2),ROUND(#REF!*$E110,2)),IF(ISNUMBER($F110),ROUND($G110*$F110,2),ROUND($G110*$E110,2)))</f>
        <v>0</v>
      </c>
    </row>
    <row r="111" spans="2:8" ht="15" customHeight="1" x14ac:dyDescent="0.15">
      <c r="B111" s="15" t="s">
        <v>159</v>
      </c>
      <c r="C111" s="16" t="s">
        <v>160</v>
      </c>
      <c r="D111" s="17" t="s">
        <v>14</v>
      </c>
      <c r="E111" s="25">
        <v>1</v>
      </c>
      <c r="F111" s="26"/>
      <c r="G111" s="20"/>
      <c r="H111" s="21">
        <f>IF(ISNUMBER(#REF!),IF(ISNUMBER($F111),ROUND(#REF!*$F111,2),ROUND(#REF!*$E111,2)),IF(ISNUMBER($F111),ROUND($G111*$F111,2),ROUND($G111*$E111,2)))</f>
        <v>0</v>
      </c>
    </row>
    <row r="112" spans="2:8" ht="15" customHeight="1" x14ac:dyDescent="0.15">
      <c r="B112" s="15" t="s">
        <v>161</v>
      </c>
      <c r="C112" s="16" t="s">
        <v>162</v>
      </c>
      <c r="D112" s="17" t="s">
        <v>14</v>
      </c>
      <c r="E112" s="25">
        <v>1</v>
      </c>
      <c r="F112" s="26"/>
      <c r="G112" s="20"/>
      <c r="H112" s="21">
        <f>IF(ISNUMBER(#REF!),IF(ISNUMBER($F112),ROUND(#REF!*$F112,2),ROUND(#REF!*$E112,2)),IF(ISNUMBER($F112),ROUND($G112*$F112,2),ROUND($G112*$E112,2)))</f>
        <v>0</v>
      </c>
    </row>
    <row r="113" spans="2:8" ht="15" hidden="1" customHeight="1" x14ac:dyDescent="0.15">
      <c r="B113" s="29" t="s">
        <v>163</v>
      </c>
      <c r="C113" s="29"/>
      <c r="D113" s="29"/>
      <c r="E113" s="29"/>
      <c r="F113" s="29"/>
      <c r="G113" s="29"/>
      <c r="H113" s="28">
        <f>SUM(H$108:H$112)</f>
        <v>0</v>
      </c>
    </row>
    <row r="114" spans="2:8" ht="14.25" customHeight="1" x14ac:dyDescent="0.15">
      <c r="B114" s="15" t="s">
        <v>164</v>
      </c>
      <c r="C114" s="16" t="s">
        <v>165</v>
      </c>
      <c r="D114" s="22"/>
      <c r="E114" s="22"/>
      <c r="F114" s="23"/>
      <c r="G114" s="24"/>
      <c r="H114" s="23"/>
    </row>
    <row r="115" spans="2:8" ht="15" customHeight="1" x14ac:dyDescent="0.15">
      <c r="B115" s="15" t="s">
        <v>166</v>
      </c>
      <c r="C115" s="16" t="s">
        <v>167</v>
      </c>
      <c r="D115" s="17" t="s">
        <v>14</v>
      </c>
      <c r="E115" s="25">
        <v>1</v>
      </c>
      <c r="F115" s="26"/>
      <c r="G115" s="20"/>
      <c r="H115" s="21">
        <f>IF(ISNUMBER(#REF!),IF(ISNUMBER($F115),ROUND(#REF!*$F115,2),ROUND(#REF!*$E115,2)),IF(ISNUMBER($F115),ROUND($G115*$F115,2),ROUND($G115*$E115,2)))</f>
        <v>0</v>
      </c>
    </row>
    <row r="116" spans="2:8" ht="15" customHeight="1" x14ac:dyDescent="0.15">
      <c r="B116" s="15" t="s">
        <v>168</v>
      </c>
      <c r="C116" s="16" t="s">
        <v>169</v>
      </c>
      <c r="D116" s="17" t="s">
        <v>14</v>
      </c>
      <c r="E116" s="25">
        <v>1</v>
      </c>
      <c r="F116" s="26"/>
      <c r="G116" s="20"/>
      <c r="H116" s="21">
        <f>IF(ISNUMBER(#REF!),IF(ISNUMBER($F116),ROUND(#REF!*$F116,2),ROUND(#REF!*$E116,2)),IF(ISNUMBER($F116),ROUND($G116*$F116,2),ROUND($G116*$E116,2)))</f>
        <v>0</v>
      </c>
    </row>
    <row r="117" spans="2:8" ht="15" customHeight="1" x14ac:dyDescent="0.15">
      <c r="B117" s="15" t="s">
        <v>170</v>
      </c>
      <c r="C117" s="16" t="s">
        <v>171</v>
      </c>
      <c r="D117" s="17" t="s">
        <v>14</v>
      </c>
      <c r="E117" s="25">
        <v>1</v>
      </c>
      <c r="F117" s="26"/>
      <c r="G117" s="20"/>
      <c r="H117" s="21">
        <f>IF(ISNUMBER(#REF!),IF(ISNUMBER($F117),ROUND(#REF!*$F117,2),ROUND(#REF!*$E117,2)),IF(ISNUMBER($F117),ROUND($G117*$F117,2),ROUND($G117*$E117,2)))</f>
        <v>0</v>
      </c>
    </row>
    <row r="118" spans="2:8" ht="15" customHeight="1" x14ac:dyDescent="0.15">
      <c r="B118" s="15" t="s">
        <v>172</v>
      </c>
      <c r="C118" s="16" t="s">
        <v>173</v>
      </c>
      <c r="D118" s="17" t="s">
        <v>14</v>
      </c>
      <c r="E118" s="25">
        <v>1</v>
      </c>
      <c r="F118" s="26"/>
      <c r="G118" s="20"/>
      <c r="H118" s="21">
        <f>IF(ISNUMBER(#REF!),IF(ISNUMBER($F118),ROUND(#REF!*$F118,2),ROUND(#REF!*$E118,2)),IF(ISNUMBER($F118),ROUND($G118*$F118,2),ROUND($G118*$E118,2)))</f>
        <v>0</v>
      </c>
    </row>
    <row r="119" spans="2:8" ht="15" customHeight="1" x14ac:dyDescent="0.15">
      <c r="B119" s="15" t="s">
        <v>174</v>
      </c>
      <c r="C119" s="16" t="s">
        <v>175</v>
      </c>
      <c r="D119" s="17" t="s">
        <v>14</v>
      </c>
      <c r="E119" s="25">
        <v>1</v>
      </c>
      <c r="F119" s="26"/>
      <c r="G119" s="20"/>
      <c r="H119" s="21">
        <f>IF(ISNUMBER(#REF!),IF(ISNUMBER($F119),ROUND(#REF!*$F119,2),ROUND(#REF!*$E119,2)),IF(ISNUMBER($F119),ROUND($G119*$F119,2),ROUND($G119*$E119,2)))</f>
        <v>0</v>
      </c>
    </row>
    <row r="120" spans="2:8" ht="15" hidden="1" customHeight="1" x14ac:dyDescent="0.15">
      <c r="B120" s="29" t="s">
        <v>176</v>
      </c>
      <c r="C120" s="29"/>
      <c r="D120" s="29"/>
      <c r="E120" s="29"/>
      <c r="F120" s="29"/>
      <c r="G120" s="29"/>
      <c r="H120" s="28">
        <f>SUM(H$115:H$119)</f>
        <v>0</v>
      </c>
    </row>
    <row r="121" spans="2:8" ht="14.25" customHeight="1" x14ac:dyDescent="0.15">
      <c r="B121" s="15" t="s">
        <v>177</v>
      </c>
      <c r="C121" s="16" t="s">
        <v>47</v>
      </c>
      <c r="D121" s="22"/>
      <c r="E121" s="22"/>
      <c r="F121" s="23"/>
      <c r="G121" s="24"/>
      <c r="H121" s="23"/>
    </row>
    <row r="122" spans="2:8" ht="15" customHeight="1" x14ac:dyDescent="0.15">
      <c r="B122" s="15" t="s">
        <v>178</v>
      </c>
      <c r="C122" s="16" t="s">
        <v>49</v>
      </c>
      <c r="D122" s="17" t="s">
        <v>14</v>
      </c>
      <c r="E122" s="25">
        <v>1</v>
      </c>
      <c r="F122" s="26"/>
      <c r="G122" s="20"/>
      <c r="H122" s="21">
        <f>IF(ISNUMBER(#REF!),IF(ISNUMBER($F122),ROUND(#REF!*$F122,2),ROUND(#REF!*$E122,2)),IF(ISNUMBER($F122),ROUND($G122*$F122,2),ROUND($G122*$E122,2)))</f>
        <v>0</v>
      </c>
    </row>
    <row r="123" spans="2:8" ht="15" hidden="1" customHeight="1" x14ac:dyDescent="0.15">
      <c r="B123" s="29" t="s">
        <v>50</v>
      </c>
      <c r="C123" s="29"/>
      <c r="D123" s="29"/>
      <c r="E123" s="29"/>
      <c r="F123" s="29"/>
      <c r="G123" s="29"/>
      <c r="H123" s="28">
        <f>H$122</f>
        <v>0</v>
      </c>
    </row>
    <row r="124" spans="2:8" ht="14.25" customHeight="1" x14ac:dyDescent="0.15">
      <c r="B124" s="15" t="s">
        <v>179</v>
      </c>
      <c r="C124" s="16" t="s">
        <v>180</v>
      </c>
      <c r="D124" s="17" t="s">
        <v>14</v>
      </c>
      <c r="E124" s="25">
        <v>1</v>
      </c>
      <c r="F124" s="26"/>
      <c r="G124" s="20"/>
      <c r="H124" s="21">
        <f>IF(ISNUMBER(#REF!),IF(ISNUMBER($F124),ROUND(#REF!*$F124,2),ROUND(#REF!*$E124,2)),IF(ISNUMBER($F124),ROUND($G124*$F124,2),ROUND($G124*$E124,2)))</f>
        <v>0</v>
      </c>
    </row>
    <row r="125" spans="2:8" ht="14.25" customHeight="1" x14ac:dyDescent="0.15">
      <c r="B125" s="15" t="s">
        <v>181</v>
      </c>
      <c r="C125" s="16" t="s">
        <v>182</v>
      </c>
      <c r="D125" s="22"/>
      <c r="E125" s="22"/>
      <c r="F125" s="23"/>
      <c r="G125" s="24"/>
      <c r="H125" s="23"/>
    </row>
    <row r="126" spans="2:8" ht="15" customHeight="1" x14ac:dyDescent="0.15">
      <c r="B126" s="15" t="s">
        <v>183</v>
      </c>
      <c r="C126" s="16" t="s">
        <v>34</v>
      </c>
      <c r="D126" s="17" t="s">
        <v>14</v>
      </c>
      <c r="E126" s="25">
        <v>1</v>
      </c>
      <c r="F126" s="26"/>
      <c r="G126" s="20"/>
      <c r="H126" s="21">
        <f>IF(ISNUMBER(#REF!),IF(ISNUMBER($F126),ROUND(#REF!*$F126,2),ROUND(#REF!*$E126,2)),IF(ISNUMBER($F126),ROUND($G126*$F126,2),ROUND($G126*$E126,2)))</f>
        <v>0</v>
      </c>
    </row>
    <row r="127" spans="2:8" ht="15" hidden="1" customHeight="1" x14ac:dyDescent="0.15">
      <c r="B127" s="29" t="s">
        <v>184</v>
      </c>
      <c r="C127" s="29"/>
      <c r="D127" s="29"/>
      <c r="E127" s="29"/>
      <c r="F127" s="29"/>
      <c r="G127" s="29"/>
      <c r="H127" s="28">
        <f>H$126</f>
        <v>0</v>
      </c>
    </row>
    <row r="128" spans="2:8" ht="14.25" customHeight="1" x14ac:dyDescent="0.15">
      <c r="B128" s="15" t="s">
        <v>185</v>
      </c>
      <c r="C128" s="16" t="s">
        <v>52</v>
      </c>
      <c r="D128" s="22"/>
      <c r="E128" s="22"/>
      <c r="F128" s="23"/>
      <c r="G128" s="24"/>
      <c r="H128" s="23"/>
    </row>
    <row r="129" spans="2:8" ht="15" customHeight="1" x14ac:dyDescent="0.15">
      <c r="B129" s="15" t="s">
        <v>186</v>
      </c>
      <c r="C129" s="16" t="s">
        <v>187</v>
      </c>
      <c r="D129" s="22"/>
      <c r="E129" s="22"/>
      <c r="F129" s="23"/>
      <c r="G129" s="24"/>
      <c r="H129" s="23"/>
    </row>
    <row r="130" spans="2:8" ht="15" customHeight="1" x14ac:dyDescent="0.15">
      <c r="B130" s="15" t="s">
        <v>188</v>
      </c>
      <c r="C130" s="16" t="s">
        <v>34</v>
      </c>
      <c r="D130" s="17" t="s">
        <v>14</v>
      </c>
      <c r="E130" s="25">
        <v>1</v>
      </c>
      <c r="F130" s="26"/>
      <c r="G130" s="20"/>
      <c r="H130" s="21">
        <f>IF(ISNUMBER(#REF!),IF(ISNUMBER($F130),ROUND(#REF!*$F130,2),ROUND(#REF!*$E130,2)),IF(ISNUMBER($F130),ROUND($G130*$F130,2),ROUND($G130*$E130,2)))</f>
        <v>0</v>
      </c>
    </row>
    <row r="131" spans="2:8" ht="15" customHeight="1" x14ac:dyDescent="0.15">
      <c r="B131" s="15" t="s">
        <v>189</v>
      </c>
      <c r="C131" s="16" t="s">
        <v>190</v>
      </c>
      <c r="D131" s="22"/>
      <c r="E131" s="22"/>
      <c r="F131" s="23"/>
      <c r="G131" s="24"/>
      <c r="H131" s="23"/>
    </row>
    <row r="132" spans="2:8" ht="15" customHeight="1" x14ac:dyDescent="0.15">
      <c r="B132" s="15" t="s">
        <v>191</v>
      </c>
      <c r="C132" s="16" t="s">
        <v>34</v>
      </c>
      <c r="D132" s="17" t="s">
        <v>14</v>
      </c>
      <c r="E132" s="25">
        <v>1</v>
      </c>
      <c r="F132" s="26"/>
      <c r="G132" s="20"/>
      <c r="H132" s="21">
        <f>IF(ISNUMBER(#REF!),IF(ISNUMBER($F132),ROUND(#REF!*$F132,2),ROUND(#REF!*$E132,2)),IF(ISNUMBER($F132),ROUND($G132*$F132,2),ROUND($G132*$E132,2)))</f>
        <v>0</v>
      </c>
    </row>
    <row r="133" spans="2:8" ht="15" customHeight="1" x14ac:dyDescent="0.15">
      <c r="B133" s="15" t="s">
        <v>192</v>
      </c>
      <c r="C133" s="16" t="s">
        <v>193</v>
      </c>
      <c r="D133" s="22"/>
      <c r="E133" s="22"/>
      <c r="F133" s="23"/>
      <c r="G133" s="24"/>
      <c r="H133" s="23"/>
    </row>
    <row r="134" spans="2:8" ht="15" customHeight="1" x14ac:dyDescent="0.15">
      <c r="B134" s="15" t="s">
        <v>194</v>
      </c>
      <c r="C134" s="16" t="s">
        <v>34</v>
      </c>
      <c r="D134" s="17" t="s">
        <v>14</v>
      </c>
      <c r="E134" s="25">
        <v>1</v>
      </c>
      <c r="F134" s="26"/>
      <c r="G134" s="20"/>
      <c r="H134" s="21">
        <f>IF(ISNUMBER(#REF!),IF(ISNUMBER($F134),ROUND(#REF!*$F134,2),ROUND(#REF!*$E134,2)),IF(ISNUMBER($F134),ROUND($G134*$F134,2),ROUND($G134*$E134,2)))</f>
        <v>0</v>
      </c>
    </row>
    <row r="135" spans="2:8" ht="15" customHeight="1" x14ac:dyDescent="0.15">
      <c r="B135" s="15" t="s">
        <v>195</v>
      </c>
      <c r="C135" s="16" t="s">
        <v>196</v>
      </c>
      <c r="D135" s="22"/>
      <c r="E135" s="22"/>
      <c r="F135" s="23"/>
      <c r="G135" s="24"/>
      <c r="H135" s="23"/>
    </row>
    <row r="136" spans="2:8" ht="15" customHeight="1" x14ac:dyDescent="0.15">
      <c r="B136" s="15" t="s">
        <v>197</v>
      </c>
      <c r="C136" s="16" t="s">
        <v>34</v>
      </c>
      <c r="D136" s="17" t="s">
        <v>14</v>
      </c>
      <c r="E136" s="25">
        <v>1</v>
      </c>
      <c r="F136" s="26"/>
      <c r="G136" s="20"/>
      <c r="H136" s="21">
        <f>IF(ISNUMBER(#REF!),IF(ISNUMBER($F136),ROUND(#REF!*$F136,2),ROUND(#REF!*$E136,2)),IF(ISNUMBER($F136),ROUND($G136*$F136,2),ROUND($G136*$E136,2)))</f>
        <v>0</v>
      </c>
    </row>
    <row r="137" spans="2:8" ht="15" customHeight="1" x14ac:dyDescent="0.15">
      <c r="B137" s="15" t="s">
        <v>198</v>
      </c>
      <c r="C137" s="16" t="s">
        <v>199</v>
      </c>
      <c r="D137" s="22"/>
      <c r="E137" s="22"/>
      <c r="F137" s="23"/>
      <c r="G137" s="24"/>
      <c r="H137" s="23"/>
    </row>
    <row r="138" spans="2:8" ht="15" customHeight="1" x14ac:dyDescent="0.15">
      <c r="B138" s="15" t="s">
        <v>200</v>
      </c>
      <c r="C138" s="16" t="s">
        <v>34</v>
      </c>
      <c r="D138" s="17" t="s">
        <v>14</v>
      </c>
      <c r="E138" s="25">
        <v>1</v>
      </c>
      <c r="F138" s="26"/>
      <c r="G138" s="20"/>
      <c r="H138" s="21">
        <f>IF(ISNUMBER(#REF!),IF(ISNUMBER($F138),ROUND(#REF!*$F138,2),ROUND(#REF!*$E138,2)),IF(ISNUMBER($F138),ROUND($G138*$F138,2),ROUND($G138*$E138,2)))</f>
        <v>0</v>
      </c>
    </row>
    <row r="139" spans="2:8" ht="15" hidden="1" customHeight="1" x14ac:dyDescent="0.15">
      <c r="B139" s="29" t="s">
        <v>56</v>
      </c>
      <c r="C139" s="29"/>
      <c r="D139" s="29"/>
      <c r="E139" s="29"/>
      <c r="F139" s="29"/>
      <c r="G139" s="29"/>
      <c r="H139" s="28">
        <f>H$130+H$132+H$134+H$136+H$138</f>
        <v>0</v>
      </c>
    </row>
    <row r="140" spans="2:8" ht="14.25" customHeight="1" x14ac:dyDescent="0.15">
      <c r="B140" s="15" t="s">
        <v>201</v>
      </c>
      <c r="C140" s="16" t="s">
        <v>202</v>
      </c>
      <c r="D140" s="22"/>
      <c r="E140" s="22"/>
      <c r="F140" s="23"/>
      <c r="G140" s="24"/>
      <c r="H140" s="23"/>
    </row>
    <row r="141" spans="2:8" ht="15" customHeight="1" x14ac:dyDescent="0.15">
      <c r="B141" s="15" t="s">
        <v>203</v>
      </c>
      <c r="C141" s="16" t="s">
        <v>49</v>
      </c>
      <c r="D141" s="22"/>
      <c r="E141" s="22"/>
      <c r="F141" s="23"/>
      <c r="G141" s="24"/>
      <c r="H141" s="23"/>
    </row>
    <row r="142" spans="2:8" ht="15" customHeight="1" x14ac:dyDescent="0.15">
      <c r="B142" s="15" t="s">
        <v>204</v>
      </c>
      <c r="C142" s="16" t="s">
        <v>116</v>
      </c>
      <c r="D142" s="17" t="s">
        <v>62</v>
      </c>
      <c r="E142" s="25">
        <v>2</v>
      </c>
      <c r="F142" s="26"/>
      <c r="G142" s="20"/>
      <c r="H142" s="21">
        <f>IF(ISNUMBER(#REF!),IF(ISNUMBER($F142),ROUND(#REF!*$F142,2),ROUND(#REF!*$E142,2)),IF(ISNUMBER($F142),ROUND($G142*$F142,2),ROUND($G142*$E142,2)))</f>
        <v>0</v>
      </c>
    </row>
    <row r="143" spans="2:8" ht="15" hidden="1" customHeight="1" x14ac:dyDescent="0.15">
      <c r="B143" s="29" t="s">
        <v>205</v>
      </c>
      <c r="C143" s="29"/>
      <c r="D143" s="29"/>
      <c r="E143" s="29"/>
      <c r="F143" s="29"/>
      <c r="G143" s="29"/>
      <c r="H143" s="28">
        <f>H$142</f>
        <v>0</v>
      </c>
    </row>
    <row r="144" spans="2:8" ht="14.25" customHeight="1" x14ac:dyDescent="0.15">
      <c r="B144" s="15" t="s">
        <v>206</v>
      </c>
      <c r="C144" s="16" t="s">
        <v>207</v>
      </c>
      <c r="D144" s="22"/>
      <c r="E144" s="22"/>
      <c r="F144" s="23"/>
      <c r="G144" s="24"/>
      <c r="H144" s="23"/>
    </row>
    <row r="145" spans="2:8" ht="15" customHeight="1" x14ac:dyDescent="0.15">
      <c r="B145" s="15" t="s">
        <v>208</v>
      </c>
      <c r="C145" s="16" t="s">
        <v>49</v>
      </c>
      <c r="D145" s="22"/>
      <c r="E145" s="22"/>
      <c r="F145" s="23"/>
      <c r="G145" s="24"/>
      <c r="H145" s="23"/>
    </row>
    <row r="146" spans="2:8" ht="15" customHeight="1" x14ac:dyDescent="0.15">
      <c r="B146" s="15" t="s">
        <v>209</v>
      </c>
      <c r="C146" s="16" t="s">
        <v>210</v>
      </c>
      <c r="D146" s="17" t="s">
        <v>62</v>
      </c>
      <c r="E146" s="25">
        <v>1</v>
      </c>
      <c r="F146" s="26"/>
      <c r="G146" s="20"/>
      <c r="H146" s="21">
        <f>IF(ISNUMBER(#REF!),IF(ISNUMBER($F146),ROUND(#REF!*$F146,2),ROUND(#REF!*$E146,2)),IF(ISNUMBER($F146),ROUND($G146*$F146,2),ROUND($G146*$E146,2)))</f>
        <v>0</v>
      </c>
    </row>
    <row r="147" spans="2:8" ht="15" customHeight="1" x14ac:dyDescent="0.15">
      <c r="B147" s="15" t="s">
        <v>211</v>
      </c>
      <c r="C147" s="16" t="s">
        <v>61</v>
      </c>
      <c r="D147" s="17" t="s">
        <v>62</v>
      </c>
      <c r="E147" s="25">
        <v>2</v>
      </c>
      <c r="F147" s="26"/>
      <c r="G147" s="20"/>
      <c r="H147" s="21">
        <f>IF(ISNUMBER(#REF!),IF(ISNUMBER($F147),ROUND(#REF!*$F147,2),ROUND(#REF!*$E147,2)),IF(ISNUMBER($F147),ROUND($G147*$F147,2),ROUND($G147*$E147,2)))</f>
        <v>0</v>
      </c>
    </row>
    <row r="148" spans="2:8" ht="15" customHeight="1" x14ac:dyDescent="0.15">
      <c r="B148" s="15" t="s">
        <v>212</v>
      </c>
      <c r="C148" s="16" t="s">
        <v>116</v>
      </c>
      <c r="D148" s="17" t="s">
        <v>62</v>
      </c>
      <c r="E148" s="25">
        <v>1</v>
      </c>
      <c r="F148" s="26"/>
      <c r="G148" s="20"/>
      <c r="H148" s="21">
        <f>IF(ISNUMBER(#REF!),IF(ISNUMBER($F148),ROUND(#REF!*$F148,2),ROUND(#REF!*$E148,2)),IF(ISNUMBER($F148),ROUND($G148*$F148,2),ROUND($G148*$E148,2)))</f>
        <v>0</v>
      </c>
    </row>
    <row r="149" spans="2:8" ht="15" hidden="1" customHeight="1" x14ac:dyDescent="0.15">
      <c r="B149" s="29" t="s">
        <v>213</v>
      </c>
      <c r="C149" s="29"/>
      <c r="D149" s="29"/>
      <c r="E149" s="29"/>
      <c r="F149" s="29"/>
      <c r="G149" s="29"/>
      <c r="H149" s="28">
        <f>SUM(H$146:H$148)</f>
        <v>0</v>
      </c>
    </row>
    <row r="150" spans="2:8" ht="14.25" customHeight="1" x14ac:dyDescent="0.15">
      <c r="B150" s="15" t="s">
        <v>214</v>
      </c>
      <c r="C150" s="16" t="s">
        <v>58</v>
      </c>
      <c r="D150" s="22"/>
      <c r="E150" s="22"/>
      <c r="F150" s="23"/>
      <c r="G150" s="24"/>
      <c r="H150" s="23"/>
    </row>
    <row r="151" spans="2:8" ht="15" customHeight="1" x14ac:dyDescent="0.15">
      <c r="B151" s="15" t="s">
        <v>215</v>
      </c>
      <c r="C151" s="16" t="s">
        <v>49</v>
      </c>
      <c r="D151" s="22"/>
      <c r="E151" s="22"/>
      <c r="F151" s="23"/>
      <c r="G151" s="24"/>
      <c r="H151" s="23"/>
    </row>
    <row r="152" spans="2:8" ht="15" customHeight="1" x14ac:dyDescent="0.15">
      <c r="B152" s="15" t="s">
        <v>216</v>
      </c>
      <c r="C152" s="16" t="s">
        <v>210</v>
      </c>
      <c r="D152" s="17" t="s">
        <v>62</v>
      </c>
      <c r="E152" s="25">
        <v>1</v>
      </c>
      <c r="F152" s="26"/>
      <c r="G152" s="20"/>
      <c r="H152" s="21">
        <f>IF(ISNUMBER(#REF!),IF(ISNUMBER($F152),ROUND(#REF!*$F152,2),ROUND(#REF!*$E152,2)),IF(ISNUMBER($F152),ROUND($G152*$F152,2),ROUND($G152*$E152,2)))</f>
        <v>0</v>
      </c>
    </row>
    <row r="153" spans="2:8" ht="15" customHeight="1" x14ac:dyDescent="0.15">
      <c r="B153" s="15" t="s">
        <v>217</v>
      </c>
      <c r="C153" s="16" t="s">
        <v>61</v>
      </c>
      <c r="D153" s="17" t="s">
        <v>62</v>
      </c>
      <c r="E153" s="25">
        <v>2</v>
      </c>
      <c r="F153" s="26"/>
      <c r="G153" s="20"/>
      <c r="H153" s="21">
        <f>IF(ISNUMBER(#REF!),IF(ISNUMBER($F153),ROUND(#REF!*$F153,2),ROUND(#REF!*$E153,2)),IF(ISNUMBER($F153),ROUND($G153*$F153,2),ROUND($G153*$E153,2)))</f>
        <v>0</v>
      </c>
    </row>
    <row r="154" spans="2:8" ht="15" customHeight="1" x14ac:dyDescent="0.15">
      <c r="B154" s="15" t="s">
        <v>218</v>
      </c>
      <c r="C154" s="16" t="s">
        <v>116</v>
      </c>
      <c r="D154" s="17" t="s">
        <v>62</v>
      </c>
      <c r="E154" s="25">
        <v>2</v>
      </c>
      <c r="F154" s="26"/>
      <c r="G154" s="20"/>
      <c r="H154" s="21">
        <f>IF(ISNUMBER(#REF!),IF(ISNUMBER($F154),ROUND(#REF!*$F154,2),ROUND(#REF!*$E154,2)),IF(ISNUMBER($F154),ROUND($G154*$F154,2),ROUND($G154*$E154,2)))</f>
        <v>0</v>
      </c>
    </row>
    <row r="155" spans="2:8" ht="15" hidden="1" customHeight="1" x14ac:dyDescent="0.15">
      <c r="B155" s="29" t="s">
        <v>63</v>
      </c>
      <c r="C155" s="29"/>
      <c r="D155" s="29"/>
      <c r="E155" s="29"/>
      <c r="F155" s="29"/>
      <c r="G155" s="29"/>
      <c r="H155" s="28">
        <f>SUM(H$152:H$154)</f>
        <v>0</v>
      </c>
    </row>
    <row r="156" spans="2:8" ht="14.25" customHeight="1" x14ac:dyDescent="0.15">
      <c r="B156" s="15" t="s">
        <v>219</v>
      </c>
      <c r="C156" s="16" t="s">
        <v>65</v>
      </c>
      <c r="D156" s="22"/>
      <c r="E156" s="22"/>
      <c r="F156" s="23"/>
      <c r="G156" s="24"/>
      <c r="H156" s="23"/>
    </row>
    <row r="157" spans="2:8" ht="15" customHeight="1" x14ac:dyDescent="0.15">
      <c r="B157" s="15" t="s">
        <v>220</v>
      </c>
      <c r="C157" s="16" t="s">
        <v>49</v>
      </c>
      <c r="D157" s="22"/>
      <c r="E157" s="22"/>
      <c r="F157" s="23"/>
      <c r="G157" s="24"/>
      <c r="H157" s="23"/>
    </row>
    <row r="158" spans="2:8" ht="20.25" customHeight="1" x14ac:dyDescent="0.15">
      <c r="B158" s="15" t="s">
        <v>221</v>
      </c>
      <c r="C158" s="16" t="s">
        <v>210</v>
      </c>
      <c r="D158" s="17" t="s">
        <v>62</v>
      </c>
      <c r="E158" s="25">
        <v>5</v>
      </c>
      <c r="F158" s="26"/>
      <c r="G158" s="20"/>
      <c r="H158" s="21">
        <f>IF(ISNUMBER(#REF!),IF(ISNUMBER($F158),ROUND(#REF!*$F158,2),ROUND(#REF!*$E158,2)),IF(ISNUMBER($F158),ROUND($G158*$F158,2),ROUND($G158*$E158,2)))</f>
        <v>0</v>
      </c>
    </row>
    <row r="159" spans="2:8" ht="20.25" customHeight="1" x14ac:dyDescent="0.15">
      <c r="B159" s="15" t="s">
        <v>222</v>
      </c>
      <c r="C159" s="16" t="s">
        <v>61</v>
      </c>
      <c r="D159" s="17" t="s">
        <v>62</v>
      </c>
      <c r="E159" s="25">
        <v>8</v>
      </c>
      <c r="F159" s="26"/>
      <c r="G159" s="20"/>
      <c r="H159" s="21">
        <f>IF(ISNUMBER(#REF!),IF(ISNUMBER($F159),ROUND(#REF!*$F159,2),ROUND(#REF!*$E159,2)),IF(ISNUMBER($F159),ROUND($G159*$F159,2),ROUND($G159*$E159,2)))</f>
        <v>0</v>
      </c>
    </row>
    <row r="160" spans="2:8" ht="20.25" customHeight="1" x14ac:dyDescent="0.15">
      <c r="B160" s="15" t="s">
        <v>223</v>
      </c>
      <c r="C160" s="16" t="s">
        <v>116</v>
      </c>
      <c r="D160" s="17" t="s">
        <v>62</v>
      </c>
      <c r="E160" s="25">
        <v>14</v>
      </c>
      <c r="F160" s="26"/>
      <c r="G160" s="20"/>
      <c r="H160" s="21">
        <f>IF(ISNUMBER(#REF!),IF(ISNUMBER($F160),ROUND(#REF!*$F160,2),ROUND(#REF!*$E160,2)),IF(ISNUMBER($F160),ROUND($G160*$F160,2),ROUND($G160*$E160,2)))</f>
        <v>0</v>
      </c>
    </row>
    <row r="161" spans="2:8" ht="20.25" customHeight="1" x14ac:dyDescent="0.15">
      <c r="B161" s="15" t="s">
        <v>224</v>
      </c>
      <c r="C161" s="16" t="s">
        <v>225</v>
      </c>
      <c r="D161" s="17" t="s">
        <v>62</v>
      </c>
      <c r="E161" s="25">
        <v>10</v>
      </c>
      <c r="F161" s="26"/>
      <c r="G161" s="20"/>
      <c r="H161" s="21">
        <f>IF(ISNUMBER(#REF!),IF(ISNUMBER($F161),ROUND(#REF!*$F161,2),ROUND(#REF!*$E161,2)),IF(ISNUMBER($F161),ROUND($G161*$F161,2),ROUND($G161*$E161,2)))</f>
        <v>0</v>
      </c>
    </row>
    <row r="162" spans="2:8" ht="15" hidden="1" customHeight="1" x14ac:dyDescent="0.15">
      <c r="B162" s="29" t="s">
        <v>68</v>
      </c>
      <c r="C162" s="29"/>
      <c r="D162" s="29"/>
      <c r="E162" s="29"/>
      <c r="F162" s="29"/>
      <c r="G162" s="29"/>
      <c r="H162" s="28">
        <f>SUM(H$158:H$161)</f>
        <v>0</v>
      </c>
    </row>
    <row r="163" spans="2:8" ht="14.25" customHeight="1" x14ac:dyDescent="0.15">
      <c r="B163" s="15" t="s">
        <v>226</v>
      </c>
      <c r="C163" s="16" t="s">
        <v>70</v>
      </c>
      <c r="D163" s="22"/>
      <c r="E163" s="22"/>
      <c r="F163" s="23"/>
      <c r="G163" s="24"/>
      <c r="H163" s="23"/>
    </row>
    <row r="164" spans="2:8" ht="15" customHeight="1" x14ac:dyDescent="0.15">
      <c r="B164" s="15" t="s">
        <v>227</v>
      </c>
      <c r="C164" s="16" t="s">
        <v>49</v>
      </c>
      <c r="D164" s="17" t="s">
        <v>14</v>
      </c>
      <c r="E164" s="25">
        <v>1</v>
      </c>
      <c r="F164" s="26"/>
      <c r="G164" s="20"/>
      <c r="H164" s="21">
        <f>IF(ISNUMBER(#REF!),IF(ISNUMBER($F164),ROUND(#REF!*$F164,2),ROUND(#REF!*$E164,2)),IF(ISNUMBER($F164),ROUND($G164*$F164,2),ROUND($G164*$E164,2)))</f>
        <v>0</v>
      </c>
    </row>
    <row r="165" spans="2:8" ht="15" hidden="1" customHeight="1" x14ac:dyDescent="0.15">
      <c r="B165" s="29" t="s">
        <v>72</v>
      </c>
      <c r="C165" s="29"/>
      <c r="D165" s="29"/>
      <c r="E165" s="29"/>
      <c r="F165" s="29"/>
      <c r="G165" s="29"/>
      <c r="H165" s="28">
        <f>H$164</f>
        <v>0</v>
      </c>
    </row>
    <row r="166" spans="2:8" ht="14.25" customHeight="1" x14ac:dyDescent="0.15">
      <c r="B166" s="15" t="s">
        <v>228</v>
      </c>
      <c r="C166" s="16" t="s">
        <v>74</v>
      </c>
      <c r="D166" s="22"/>
      <c r="E166" s="22"/>
      <c r="F166" s="23"/>
      <c r="G166" s="24"/>
      <c r="H166" s="23"/>
    </row>
    <row r="167" spans="2:8" ht="15" customHeight="1" x14ac:dyDescent="0.15">
      <c r="B167" s="15" t="s">
        <v>229</v>
      </c>
      <c r="C167" s="16" t="s">
        <v>49</v>
      </c>
      <c r="D167" s="22"/>
      <c r="E167" s="22"/>
      <c r="F167" s="23"/>
      <c r="G167" s="24"/>
      <c r="H167" s="23"/>
    </row>
    <row r="168" spans="2:8" ht="20.25" customHeight="1" x14ac:dyDescent="0.15">
      <c r="B168" s="15" t="s">
        <v>230</v>
      </c>
      <c r="C168" s="16" t="s">
        <v>210</v>
      </c>
      <c r="D168" s="17" t="s">
        <v>62</v>
      </c>
      <c r="E168" s="25">
        <v>1</v>
      </c>
      <c r="F168" s="26"/>
      <c r="G168" s="20"/>
      <c r="H168" s="21">
        <f>IF(ISNUMBER(#REF!),IF(ISNUMBER($F168),ROUND(#REF!*$F168,2),ROUND(#REF!*$E168,2)),IF(ISNUMBER($F168),ROUND($G168*$F168,2),ROUND($G168*$E168,2)))</f>
        <v>0</v>
      </c>
    </row>
    <row r="169" spans="2:8" ht="20.25" customHeight="1" x14ac:dyDescent="0.15">
      <c r="B169" s="15" t="s">
        <v>231</v>
      </c>
      <c r="C169" s="16" t="s">
        <v>61</v>
      </c>
      <c r="D169" s="17" t="s">
        <v>62</v>
      </c>
      <c r="E169" s="25">
        <v>2</v>
      </c>
      <c r="F169" s="26"/>
      <c r="G169" s="20"/>
      <c r="H169" s="21">
        <f>IF(ISNUMBER(#REF!),IF(ISNUMBER($F169),ROUND(#REF!*$F169,2),ROUND(#REF!*$E169,2)),IF(ISNUMBER($F169),ROUND($G169*$F169,2),ROUND($G169*$E169,2)))</f>
        <v>0</v>
      </c>
    </row>
    <row r="170" spans="2:8" ht="20.25" customHeight="1" x14ac:dyDescent="0.15">
      <c r="B170" s="15" t="s">
        <v>232</v>
      </c>
      <c r="C170" s="16" t="s">
        <v>116</v>
      </c>
      <c r="D170" s="17" t="s">
        <v>62</v>
      </c>
      <c r="E170" s="25">
        <v>4</v>
      </c>
      <c r="F170" s="26"/>
      <c r="G170" s="20"/>
      <c r="H170" s="21">
        <f>IF(ISNUMBER(#REF!),IF(ISNUMBER($F170),ROUND(#REF!*$F170,2),ROUND(#REF!*$E170,2)),IF(ISNUMBER($F170),ROUND($G170*$F170,2),ROUND($G170*$E170,2)))</f>
        <v>0</v>
      </c>
    </row>
    <row r="171" spans="2:8" ht="15" hidden="1" customHeight="1" x14ac:dyDescent="0.15">
      <c r="B171" s="29" t="s">
        <v>77</v>
      </c>
      <c r="C171" s="29"/>
      <c r="D171" s="29"/>
      <c r="E171" s="29"/>
      <c r="F171" s="29"/>
      <c r="G171" s="29"/>
      <c r="H171" s="28">
        <f>SUM(H$168:H$170)</f>
        <v>0</v>
      </c>
    </row>
    <row r="172" spans="2:8" ht="14.25" customHeight="1" x14ac:dyDescent="0.15">
      <c r="B172" s="15" t="s">
        <v>233</v>
      </c>
      <c r="C172" s="16" t="s">
        <v>79</v>
      </c>
      <c r="D172" s="22"/>
      <c r="E172" s="22"/>
      <c r="F172" s="23"/>
      <c r="G172" s="24"/>
      <c r="H172" s="23"/>
    </row>
    <row r="173" spans="2:8" ht="15" customHeight="1" x14ac:dyDescent="0.15">
      <c r="B173" s="15" t="s">
        <v>234</v>
      </c>
      <c r="C173" s="16" t="s">
        <v>49</v>
      </c>
      <c r="D173" s="22"/>
      <c r="E173" s="22"/>
      <c r="F173" s="23"/>
      <c r="G173" s="24"/>
      <c r="H173" s="23"/>
    </row>
    <row r="174" spans="2:8" ht="20.25" customHeight="1" x14ac:dyDescent="0.15">
      <c r="B174" s="15" t="s">
        <v>235</v>
      </c>
      <c r="C174" s="16" t="s">
        <v>210</v>
      </c>
      <c r="D174" s="17" t="s">
        <v>62</v>
      </c>
      <c r="E174" s="25">
        <v>1</v>
      </c>
      <c r="F174" s="26"/>
      <c r="G174" s="20"/>
      <c r="H174" s="21">
        <f>IF(ISNUMBER(#REF!),IF(ISNUMBER($F174),ROUND(#REF!*$F174,2),ROUND(#REF!*$E174,2)),IF(ISNUMBER($F174),ROUND($G174*$F174,2),ROUND($G174*$E174,2)))</f>
        <v>0</v>
      </c>
    </row>
    <row r="175" spans="2:8" ht="20.25" customHeight="1" x14ac:dyDescent="0.15">
      <c r="B175" s="15" t="s">
        <v>236</v>
      </c>
      <c r="C175" s="16" t="s">
        <v>61</v>
      </c>
      <c r="D175" s="17" t="s">
        <v>62</v>
      </c>
      <c r="E175" s="25">
        <v>2</v>
      </c>
      <c r="F175" s="26"/>
      <c r="G175" s="20"/>
      <c r="H175" s="21">
        <f>IF(ISNUMBER(#REF!),IF(ISNUMBER($F175),ROUND(#REF!*$F175,2),ROUND(#REF!*$E175,2)),IF(ISNUMBER($F175),ROUND($G175*$F175,2),ROUND($G175*$E175,2)))</f>
        <v>0</v>
      </c>
    </row>
    <row r="176" spans="2:8" ht="20.25" customHeight="1" x14ac:dyDescent="0.15">
      <c r="B176" s="15" t="s">
        <v>237</v>
      </c>
      <c r="C176" s="16" t="s">
        <v>116</v>
      </c>
      <c r="D176" s="17" t="s">
        <v>62</v>
      </c>
      <c r="E176" s="25">
        <v>2</v>
      </c>
      <c r="F176" s="26"/>
      <c r="G176" s="20"/>
      <c r="H176" s="21">
        <f>IF(ISNUMBER(#REF!),IF(ISNUMBER($F176),ROUND(#REF!*$F176,2),ROUND(#REF!*$E176,2)),IF(ISNUMBER($F176),ROUND($G176*$F176,2),ROUND($G176*$E176,2)))</f>
        <v>0</v>
      </c>
    </row>
    <row r="177" spans="2:8" ht="20.25" customHeight="1" x14ac:dyDescent="0.15">
      <c r="B177" s="15" t="s">
        <v>238</v>
      </c>
      <c r="C177" s="16" t="s">
        <v>225</v>
      </c>
      <c r="D177" s="17" t="s">
        <v>62</v>
      </c>
      <c r="E177" s="25">
        <v>1</v>
      </c>
      <c r="F177" s="26"/>
      <c r="G177" s="20"/>
      <c r="H177" s="21">
        <f>IF(ISNUMBER(#REF!),IF(ISNUMBER($F177),ROUND(#REF!*$F177,2),ROUND(#REF!*$E177,2)),IF(ISNUMBER($F177),ROUND($G177*$F177,2),ROUND($G177*$E177,2)))</f>
        <v>0</v>
      </c>
    </row>
    <row r="178" spans="2:8" ht="15" hidden="1" customHeight="1" x14ac:dyDescent="0.15">
      <c r="B178" s="29" t="s">
        <v>82</v>
      </c>
      <c r="C178" s="29"/>
      <c r="D178" s="29"/>
      <c r="E178" s="29"/>
      <c r="F178" s="29"/>
      <c r="G178" s="29"/>
      <c r="H178" s="28">
        <f>SUM(H$174:H$177)</f>
        <v>0</v>
      </c>
    </row>
    <row r="179" spans="2:8" ht="14.25" customHeight="1" x14ac:dyDescent="0.15">
      <c r="B179" s="15" t="s">
        <v>239</v>
      </c>
      <c r="C179" s="16" t="s">
        <v>89</v>
      </c>
      <c r="D179" s="22"/>
      <c r="E179" s="22"/>
      <c r="F179" s="23"/>
      <c r="G179" s="24"/>
      <c r="H179" s="23"/>
    </row>
    <row r="180" spans="2:8" ht="15" customHeight="1" x14ac:dyDescent="0.15">
      <c r="B180" s="15" t="s">
        <v>240</v>
      </c>
      <c r="C180" s="16" t="s">
        <v>34</v>
      </c>
      <c r="D180" s="17" t="s">
        <v>14</v>
      </c>
      <c r="E180" s="25">
        <v>1</v>
      </c>
      <c r="F180" s="26"/>
      <c r="G180" s="20"/>
      <c r="H180" s="21">
        <f>IF(ISNUMBER(#REF!),IF(ISNUMBER($F180),ROUND(#REF!*$F180,2),ROUND(#REF!*$E180,2)),IF(ISNUMBER($F180),ROUND($G180*$F180,2),ROUND($G180*$E180,2)))</f>
        <v>0</v>
      </c>
    </row>
    <row r="181" spans="2:8" ht="15" hidden="1" customHeight="1" x14ac:dyDescent="0.15">
      <c r="B181" s="29" t="s">
        <v>91</v>
      </c>
      <c r="C181" s="29"/>
      <c r="D181" s="29"/>
      <c r="E181" s="29"/>
      <c r="F181" s="29"/>
      <c r="G181" s="29"/>
      <c r="H181" s="28">
        <f>H$180</f>
        <v>0</v>
      </c>
    </row>
    <row r="182" spans="2:8" ht="14.25" customHeight="1" x14ac:dyDescent="0.15">
      <c r="B182" s="15" t="s">
        <v>241</v>
      </c>
      <c r="C182" s="16" t="s">
        <v>242</v>
      </c>
      <c r="D182" s="22"/>
      <c r="E182" s="22"/>
      <c r="F182" s="23"/>
      <c r="G182" s="24"/>
      <c r="H182" s="23"/>
    </row>
    <row r="183" spans="2:8" ht="15" customHeight="1" x14ac:dyDescent="0.15">
      <c r="B183" s="15" t="s">
        <v>243</v>
      </c>
      <c r="C183" s="16" t="s">
        <v>49</v>
      </c>
      <c r="D183" s="22"/>
      <c r="E183" s="22"/>
      <c r="F183" s="23"/>
      <c r="G183" s="24"/>
      <c r="H183" s="23"/>
    </row>
    <row r="184" spans="2:8" ht="20.25" customHeight="1" x14ac:dyDescent="0.15">
      <c r="B184" s="15" t="s">
        <v>244</v>
      </c>
      <c r="C184" s="16" t="s">
        <v>225</v>
      </c>
      <c r="D184" s="17" t="s">
        <v>62</v>
      </c>
      <c r="E184" s="25">
        <v>1</v>
      </c>
      <c r="F184" s="26"/>
      <c r="G184" s="20"/>
      <c r="H184" s="21">
        <f>IF(ISNUMBER(#REF!),IF(ISNUMBER($F184),ROUND(#REF!*$F184,2),ROUND(#REF!*$E184,2)),IF(ISNUMBER($F184),ROUND($G184*$F184,2),ROUND($G184*$E184,2)))</f>
        <v>0</v>
      </c>
    </row>
    <row r="185" spans="2:8" ht="15" hidden="1" customHeight="1" x14ac:dyDescent="0.15">
      <c r="B185" s="29" t="s">
        <v>245</v>
      </c>
      <c r="C185" s="29"/>
      <c r="D185" s="29"/>
      <c r="E185" s="29"/>
      <c r="F185" s="29"/>
      <c r="G185" s="29"/>
      <c r="H185" s="28">
        <f>H$184</f>
        <v>0</v>
      </c>
    </row>
    <row r="186" spans="2:8" ht="14.25" customHeight="1" x14ac:dyDescent="0.15">
      <c r="B186" s="15" t="s">
        <v>246</v>
      </c>
      <c r="C186" s="16" t="s">
        <v>247</v>
      </c>
      <c r="D186" s="22"/>
      <c r="E186" s="22"/>
      <c r="F186" s="23"/>
      <c r="G186" s="24"/>
      <c r="H186" s="23"/>
    </row>
    <row r="187" spans="2:8" ht="15" customHeight="1" x14ac:dyDescent="0.15">
      <c r="B187" s="15" t="s">
        <v>248</v>
      </c>
      <c r="C187" s="16" t="s">
        <v>34</v>
      </c>
      <c r="D187" s="17" t="s">
        <v>14</v>
      </c>
      <c r="E187" s="25">
        <v>1</v>
      </c>
      <c r="F187" s="26"/>
      <c r="G187" s="20"/>
      <c r="H187" s="21">
        <f>IF(ISNUMBER(#REF!),IF(ISNUMBER($F187),ROUND(#REF!*$F187,2),ROUND(#REF!*$E187,2)),IF(ISNUMBER($F187),ROUND($G187*$F187,2),ROUND($G187*$E187,2)))</f>
        <v>0</v>
      </c>
    </row>
    <row r="188" spans="2:8" ht="15" hidden="1" customHeight="1" x14ac:dyDescent="0.15">
      <c r="B188" s="29" t="s">
        <v>249</v>
      </c>
      <c r="C188" s="29"/>
      <c r="D188" s="29"/>
      <c r="E188" s="29"/>
      <c r="F188" s="29"/>
      <c r="G188" s="29"/>
      <c r="H188" s="28">
        <f>H$187</f>
        <v>0</v>
      </c>
    </row>
    <row r="189" spans="2:8" ht="14.25" customHeight="1" x14ac:dyDescent="0.15">
      <c r="B189" s="15" t="s">
        <v>250</v>
      </c>
      <c r="C189" s="16" t="s">
        <v>251</v>
      </c>
      <c r="D189" s="22"/>
      <c r="E189" s="22"/>
      <c r="F189" s="23"/>
      <c r="G189" s="24"/>
      <c r="H189" s="23"/>
    </row>
    <row r="190" spans="2:8" ht="15" customHeight="1" x14ac:dyDescent="0.15">
      <c r="B190" s="15" t="s">
        <v>252</v>
      </c>
      <c r="C190" s="16" t="s">
        <v>34</v>
      </c>
      <c r="D190" s="17" t="s">
        <v>14</v>
      </c>
      <c r="E190" s="25">
        <v>1</v>
      </c>
      <c r="F190" s="26"/>
      <c r="G190" s="20"/>
      <c r="H190" s="21">
        <f>IF(ISNUMBER(#REF!),IF(ISNUMBER($F190),ROUND(#REF!*$F190,2),ROUND(#REF!*$E190,2)),IF(ISNUMBER($F190),ROUND($G190*$F190,2),ROUND($G190*$E190,2)))</f>
        <v>0</v>
      </c>
    </row>
    <row r="191" spans="2:8" ht="15" hidden="1" customHeight="1" x14ac:dyDescent="0.15">
      <c r="B191" s="29" t="s">
        <v>253</v>
      </c>
      <c r="C191" s="29"/>
      <c r="D191" s="29"/>
      <c r="E191" s="29"/>
      <c r="F191" s="29"/>
      <c r="G191" s="29"/>
      <c r="H191" s="28">
        <f>H$190</f>
        <v>0</v>
      </c>
    </row>
    <row r="192" spans="2:8" ht="14.25" customHeight="1" x14ac:dyDescent="0.15">
      <c r="B192" s="15" t="s">
        <v>254</v>
      </c>
      <c r="C192" s="16" t="s">
        <v>97</v>
      </c>
      <c r="D192" s="22"/>
      <c r="E192" s="22"/>
      <c r="F192" s="23"/>
      <c r="G192" s="24"/>
      <c r="H192" s="23"/>
    </row>
    <row r="193" spans="2:8" ht="15" customHeight="1" x14ac:dyDescent="0.15">
      <c r="B193" s="15" t="s">
        <v>255</v>
      </c>
      <c r="C193" s="16" t="s">
        <v>34</v>
      </c>
      <c r="D193" s="17" t="s">
        <v>14</v>
      </c>
      <c r="E193" s="25">
        <v>2</v>
      </c>
      <c r="F193" s="26"/>
      <c r="G193" s="20"/>
      <c r="H193" s="21">
        <f>IF(ISNUMBER(#REF!),IF(ISNUMBER($F193),ROUND(#REF!*$F193,2),ROUND(#REF!*$E193,2)),IF(ISNUMBER($F193),ROUND($G193*$F193,2),ROUND($G193*$E193,2)))</f>
        <v>0</v>
      </c>
    </row>
    <row r="194" spans="2:8" ht="15" hidden="1" customHeight="1" x14ac:dyDescent="0.15">
      <c r="B194" s="29" t="s">
        <v>99</v>
      </c>
      <c r="C194" s="29"/>
      <c r="D194" s="29"/>
      <c r="E194" s="29"/>
      <c r="F194" s="29"/>
      <c r="G194" s="29"/>
      <c r="H194" s="28">
        <f>H$193</f>
        <v>0</v>
      </c>
    </row>
    <row r="195" spans="2:8" ht="14.25" customHeight="1" x14ac:dyDescent="0.15">
      <c r="B195" s="15" t="s">
        <v>256</v>
      </c>
      <c r="C195" s="16" t="s">
        <v>124</v>
      </c>
      <c r="D195" s="22"/>
      <c r="E195" s="22"/>
      <c r="F195" s="23"/>
      <c r="G195" s="24"/>
      <c r="H195" s="23"/>
    </row>
    <row r="196" spans="2:8" ht="15" customHeight="1" x14ac:dyDescent="0.15">
      <c r="B196" s="15" t="s">
        <v>257</v>
      </c>
      <c r="C196" s="16" t="s">
        <v>34</v>
      </c>
      <c r="D196" s="17" t="s">
        <v>62</v>
      </c>
      <c r="E196" s="25">
        <v>1</v>
      </c>
      <c r="F196" s="26"/>
      <c r="G196" s="20"/>
      <c r="H196" s="21">
        <f>IF(ISNUMBER(#REF!),IF(ISNUMBER($F196),ROUND(#REF!*$F196,2),ROUND(#REF!*$E196,2)),IF(ISNUMBER($F196),ROUND($G196*$F196,2),ROUND($G196*$E196,2)))</f>
        <v>0</v>
      </c>
    </row>
    <row r="197" spans="2:8" ht="15" hidden="1" customHeight="1" x14ac:dyDescent="0.15">
      <c r="B197" s="29" t="s">
        <v>126</v>
      </c>
      <c r="C197" s="29"/>
      <c r="D197" s="29"/>
      <c r="E197" s="29"/>
      <c r="F197" s="29"/>
      <c r="G197" s="29"/>
      <c r="H197" s="28">
        <f>H$196</f>
        <v>0</v>
      </c>
    </row>
    <row r="198" spans="2:8" ht="14.25" customHeight="1" x14ac:dyDescent="0.15">
      <c r="B198" s="15" t="s">
        <v>258</v>
      </c>
      <c r="C198" s="16" t="s">
        <v>93</v>
      </c>
      <c r="D198" s="22"/>
      <c r="E198" s="22"/>
      <c r="F198" s="23"/>
      <c r="G198" s="24"/>
      <c r="H198" s="23"/>
    </row>
    <row r="199" spans="2:8" ht="15" customHeight="1" x14ac:dyDescent="0.15">
      <c r="B199" s="15" t="s">
        <v>259</v>
      </c>
      <c r="C199" s="16" t="s">
        <v>34</v>
      </c>
      <c r="D199" s="17" t="s">
        <v>62</v>
      </c>
      <c r="E199" s="25">
        <v>10</v>
      </c>
      <c r="F199" s="26"/>
      <c r="G199" s="20"/>
      <c r="H199" s="21">
        <f>IF(ISNUMBER(#REF!),IF(ISNUMBER($F199),ROUND(#REF!*$F199,2),ROUND(#REF!*$E199,2)),IF(ISNUMBER($F199),ROUND($G199*$F199,2),ROUND($G199*$E199,2)))</f>
        <v>0</v>
      </c>
    </row>
    <row r="200" spans="2:8" ht="15" hidden="1" customHeight="1" x14ac:dyDescent="0.15">
      <c r="B200" s="29" t="s">
        <v>95</v>
      </c>
      <c r="C200" s="29"/>
      <c r="D200" s="29"/>
      <c r="E200" s="29"/>
      <c r="F200" s="29"/>
      <c r="G200" s="29"/>
      <c r="H200" s="28">
        <f>H$199</f>
        <v>0</v>
      </c>
    </row>
    <row r="201" spans="2:8" ht="14.25" customHeight="1" x14ac:dyDescent="0.15">
      <c r="B201" s="15" t="s">
        <v>260</v>
      </c>
      <c r="C201" s="16" t="s">
        <v>261</v>
      </c>
      <c r="D201" s="22"/>
      <c r="E201" s="22"/>
      <c r="F201" s="23"/>
      <c r="G201" s="24"/>
      <c r="H201" s="23"/>
    </row>
    <row r="202" spans="2:8" ht="15" customHeight="1" x14ac:dyDescent="0.15">
      <c r="B202" s="15" t="s">
        <v>262</v>
      </c>
      <c r="C202" s="16" t="s">
        <v>49</v>
      </c>
      <c r="D202" s="22"/>
      <c r="E202" s="22"/>
      <c r="F202" s="23"/>
      <c r="G202" s="24"/>
      <c r="H202" s="23"/>
    </row>
    <row r="203" spans="2:8" ht="20.25" customHeight="1" x14ac:dyDescent="0.15">
      <c r="B203" s="15" t="s">
        <v>263</v>
      </c>
      <c r="C203" s="16" t="s">
        <v>210</v>
      </c>
      <c r="D203" s="17" t="s">
        <v>62</v>
      </c>
      <c r="E203" s="25">
        <v>1</v>
      </c>
      <c r="F203" s="26"/>
      <c r="G203" s="20"/>
      <c r="H203" s="21">
        <f>IF(ISNUMBER(#REF!),IF(ISNUMBER($F203),ROUND(#REF!*$F203,2),ROUND(#REF!*$E203,2)),IF(ISNUMBER($F203),ROUND($G203*$F203,2),ROUND($G203*$E203,2)))</f>
        <v>0</v>
      </c>
    </row>
    <row r="204" spans="2:8" ht="20.25" customHeight="1" x14ac:dyDescent="0.15">
      <c r="B204" s="15" t="s">
        <v>264</v>
      </c>
      <c r="C204" s="16" t="s">
        <v>61</v>
      </c>
      <c r="D204" s="17" t="s">
        <v>62</v>
      </c>
      <c r="E204" s="25">
        <v>2</v>
      </c>
      <c r="F204" s="26"/>
      <c r="G204" s="20"/>
      <c r="H204" s="21">
        <f>IF(ISNUMBER(#REF!),IF(ISNUMBER($F204),ROUND(#REF!*$F204,2),ROUND(#REF!*$E204,2)),IF(ISNUMBER($F204),ROUND($G204*$F204,2),ROUND($G204*$E204,2)))</f>
        <v>0</v>
      </c>
    </row>
    <row r="205" spans="2:8" ht="20.25" customHeight="1" x14ac:dyDescent="0.15">
      <c r="B205" s="15" t="s">
        <v>265</v>
      </c>
      <c r="C205" s="16" t="s">
        <v>116</v>
      </c>
      <c r="D205" s="17" t="s">
        <v>62</v>
      </c>
      <c r="E205" s="25">
        <v>2</v>
      </c>
      <c r="F205" s="26"/>
      <c r="G205" s="20"/>
      <c r="H205" s="21">
        <f>IF(ISNUMBER(#REF!),IF(ISNUMBER($F205),ROUND(#REF!*$F205,2),ROUND(#REF!*$E205,2)),IF(ISNUMBER($F205),ROUND($G205*$F205,2),ROUND($G205*$E205,2)))</f>
        <v>0</v>
      </c>
    </row>
    <row r="206" spans="2:8" ht="15" hidden="1" customHeight="1" x14ac:dyDescent="0.15">
      <c r="B206" s="29" t="s">
        <v>266</v>
      </c>
      <c r="C206" s="29"/>
      <c r="D206" s="29"/>
      <c r="E206" s="29"/>
      <c r="F206" s="29"/>
      <c r="G206" s="29"/>
      <c r="H206" s="28">
        <f>SUM(H$203:H$205)</f>
        <v>0</v>
      </c>
    </row>
    <row r="207" spans="2:8" ht="14.25" customHeight="1" x14ac:dyDescent="0.15">
      <c r="B207" s="15" t="s">
        <v>267</v>
      </c>
      <c r="C207" s="16" t="s">
        <v>268</v>
      </c>
      <c r="D207" s="22"/>
      <c r="E207" s="22"/>
      <c r="F207" s="23"/>
      <c r="G207" s="24"/>
      <c r="H207" s="23"/>
    </row>
    <row r="208" spans="2:8" ht="15" customHeight="1" x14ac:dyDescent="0.15">
      <c r="B208" s="15" t="s">
        <v>269</v>
      </c>
      <c r="C208" s="16" t="s">
        <v>34</v>
      </c>
      <c r="D208" s="17" t="s">
        <v>62</v>
      </c>
      <c r="E208" s="25">
        <v>1</v>
      </c>
      <c r="F208" s="26"/>
      <c r="G208" s="20"/>
      <c r="H208" s="21">
        <f>IF(ISNUMBER(#REF!),IF(ISNUMBER($F208),ROUND(#REF!*$F208,2),ROUND(#REF!*$E208,2)),IF(ISNUMBER($F208),ROUND($G208*$F208,2),ROUND($G208*$E208,2)))</f>
        <v>0</v>
      </c>
    </row>
    <row r="209" spans="2:8" ht="15" hidden="1" customHeight="1" x14ac:dyDescent="0.15">
      <c r="B209" s="29" t="s">
        <v>270</v>
      </c>
      <c r="C209" s="29"/>
      <c r="D209" s="29"/>
      <c r="E209" s="29"/>
      <c r="F209" s="29"/>
      <c r="G209" s="29"/>
      <c r="H209" s="28">
        <f>H$208</f>
        <v>0</v>
      </c>
    </row>
    <row r="210" spans="2:8" ht="14.25" customHeight="1" x14ac:dyDescent="0.15">
      <c r="B210" s="15" t="s">
        <v>271</v>
      </c>
      <c r="C210" s="16" t="s">
        <v>272</v>
      </c>
      <c r="D210" s="22"/>
      <c r="E210" s="22"/>
      <c r="F210" s="23"/>
      <c r="G210" s="24"/>
      <c r="H210" s="23"/>
    </row>
    <row r="211" spans="2:8" ht="15" customHeight="1" x14ac:dyDescent="0.15">
      <c r="B211" s="15" t="s">
        <v>273</v>
      </c>
      <c r="C211" s="16" t="s">
        <v>34</v>
      </c>
      <c r="D211" s="17" t="s">
        <v>62</v>
      </c>
      <c r="E211" s="25">
        <v>6</v>
      </c>
      <c r="F211" s="26"/>
      <c r="G211" s="20"/>
      <c r="H211" s="21">
        <f>IF(ISNUMBER(#REF!),IF(ISNUMBER($F211),ROUND(#REF!*$F211,2),ROUND(#REF!*$E211,2)),IF(ISNUMBER($F211),ROUND($G211*$F211,2),ROUND($G211*$E211,2)))</f>
        <v>0</v>
      </c>
    </row>
    <row r="212" spans="2:8" ht="15" hidden="1" customHeight="1" x14ac:dyDescent="0.15">
      <c r="B212" s="29" t="s">
        <v>274</v>
      </c>
      <c r="C212" s="29"/>
      <c r="D212" s="29"/>
      <c r="E212" s="29"/>
      <c r="F212" s="29"/>
      <c r="G212" s="29"/>
      <c r="H212" s="28">
        <f>H$211</f>
        <v>0</v>
      </c>
    </row>
    <row r="213" spans="2:8" ht="14.25" customHeight="1" x14ac:dyDescent="0.15">
      <c r="B213" s="15" t="s">
        <v>275</v>
      </c>
      <c r="C213" s="16" t="s">
        <v>276</v>
      </c>
      <c r="D213" s="17" t="s">
        <v>14</v>
      </c>
      <c r="E213" s="25">
        <v>1</v>
      </c>
      <c r="F213" s="26"/>
      <c r="G213" s="20"/>
      <c r="H213" s="21">
        <f>IF(ISNUMBER(#REF!),IF(ISNUMBER($F213),ROUND(#REF!*$F213,2),ROUND(#REF!*$E213,2)),IF(ISNUMBER($F213),ROUND($G213*$F213,2),ROUND($G213*$E213,2)))</f>
        <v>0</v>
      </c>
    </row>
    <row r="214" spans="2:8" ht="15" customHeight="1" x14ac:dyDescent="0.15">
      <c r="B214" s="33" t="s">
        <v>277</v>
      </c>
      <c r="C214" s="34"/>
      <c r="D214" s="34"/>
      <c r="E214" s="34"/>
      <c r="F214" s="34"/>
      <c r="G214" s="34"/>
      <c r="H214" s="28">
        <f>SUM(H$108:H$112)+SUM(H$115:H$119)+H$122+H$124+H$126+H$130+H$132+H$134+H$136+H$138+H$142+SUM(H$146:H$148)+SUM(H$152:H$154)+SUM(H$158:H$161)+H$164+SUM(H$168:H$170)+SUM(H$174:H$177)+H$180+H$184+H$187+H$190+H$193+H$196+H$199+SUM(H$203:H$205)+H$208+H$211+H$213</f>
        <v>0</v>
      </c>
    </row>
    <row r="215" spans="2:8" ht="14.25" customHeight="1" x14ac:dyDescent="0.15">
      <c r="B215" s="15" t="s">
        <v>278</v>
      </c>
      <c r="C215" s="16" t="s">
        <v>279</v>
      </c>
      <c r="D215" s="22"/>
      <c r="E215" s="22"/>
      <c r="F215" s="23"/>
      <c r="G215" s="24"/>
      <c r="H215" s="23"/>
    </row>
    <row r="216" spans="2:8" ht="14.25" customHeight="1" x14ac:dyDescent="0.15">
      <c r="B216" s="15" t="s">
        <v>280</v>
      </c>
      <c r="C216" s="16" t="s">
        <v>281</v>
      </c>
      <c r="D216" s="22"/>
      <c r="E216" s="22"/>
      <c r="F216" s="23"/>
      <c r="G216" s="24"/>
      <c r="H216" s="23"/>
    </row>
    <row r="217" spans="2:8" ht="15" customHeight="1" x14ac:dyDescent="0.15">
      <c r="B217" s="15" t="s">
        <v>282</v>
      </c>
      <c r="C217" s="16" t="s">
        <v>34</v>
      </c>
      <c r="D217" s="17" t="s">
        <v>14</v>
      </c>
      <c r="E217" s="25">
        <v>1</v>
      </c>
      <c r="F217" s="26"/>
      <c r="G217" s="20"/>
      <c r="H217" s="21">
        <f>IF(ISNUMBER(#REF!),IF(ISNUMBER($F217),ROUND(#REF!*$F217,2),ROUND(#REF!*$E217,2)),IF(ISNUMBER($F217),ROUND($G217*$F217,2),ROUND($G217*$E217,2)))</f>
        <v>0</v>
      </c>
    </row>
    <row r="218" spans="2:8" ht="15" hidden="1" customHeight="1" x14ac:dyDescent="0.15">
      <c r="B218" s="29" t="s">
        <v>283</v>
      </c>
      <c r="C218" s="29"/>
      <c r="D218" s="29"/>
      <c r="E218" s="29"/>
      <c r="F218" s="29"/>
      <c r="G218" s="29"/>
      <c r="H218" s="28">
        <f>H$217</f>
        <v>0</v>
      </c>
    </row>
    <row r="219" spans="2:8" ht="14.25" customHeight="1" x14ac:dyDescent="0.15">
      <c r="B219" s="15" t="s">
        <v>284</v>
      </c>
      <c r="C219" s="16" t="s">
        <v>285</v>
      </c>
      <c r="D219" s="22"/>
      <c r="E219" s="22"/>
      <c r="F219" s="23"/>
      <c r="G219" s="24"/>
      <c r="H219" s="23"/>
    </row>
    <row r="220" spans="2:8" ht="15" customHeight="1" x14ac:dyDescent="0.15">
      <c r="B220" s="15" t="s">
        <v>286</v>
      </c>
      <c r="C220" s="16" t="s">
        <v>287</v>
      </c>
      <c r="D220" s="17" t="s">
        <v>14</v>
      </c>
      <c r="E220" s="25">
        <v>1</v>
      </c>
      <c r="F220" s="26"/>
      <c r="G220" s="20"/>
      <c r="H220" s="21">
        <f>IF(ISNUMBER(#REF!),IF(ISNUMBER($F220),ROUND(#REF!*$F220,2),ROUND(#REF!*$E220,2)),IF(ISNUMBER($F220),ROUND($G220*$F220,2),ROUND($G220*$E220,2)))</f>
        <v>0</v>
      </c>
    </row>
    <row r="221" spans="2:8" ht="15" hidden="1" customHeight="1" x14ac:dyDescent="0.15">
      <c r="B221" s="29" t="s">
        <v>288</v>
      </c>
      <c r="C221" s="29"/>
      <c r="D221" s="29"/>
      <c r="E221" s="29"/>
      <c r="F221" s="29"/>
      <c r="G221" s="29"/>
      <c r="H221" s="28">
        <f>H$220</f>
        <v>0</v>
      </c>
    </row>
    <row r="222" spans="2:8" ht="14.25" customHeight="1" x14ac:dyDescent="0.15">
      <c r="B222" s="15" t="s">
        <v>289</v>
      </c>
      <c r="C222" s="16" t="s">
        <v>153</v>
      </c>
      <c r="D222" s="22"/>
      <c r="E222" s="22"/>
      <c r="F222" s="23"/>
      <c r="G222" s="24"/>
      <c r="H222" s="23"/>
    </row>
    <row r="223" spans="2:8" ht="15" customHeight="1" x14ac:dyDescent="0.15">
      <c r="B223" s="15" t="s">
        <v>290</v>
      </c>
      <c r="C223" s="16" t="s">
        <v>106</v>
      </c>
      <c r="D223" s="17" t="s">
        <v>14</v>
      </c>
      <c r="E223" s="25">
        <v>1</v>
      </c>
      <c r="F223" s="26"/>
      <c r="G223" s="20"/>
      <c r="H223" s="21">
        <f>IF(ISNUMBER(#REF!),IF(ISNUMBER($F223),ROUND(#REF!*$F223,2),ROUND(#REF!*$E223,2)),IF(ISNUMBER($F223),ROUND($G223*$F223,2),ROUND($G223*$E223,2)))</f>
        <v>0</v>
      </c>
    </row>
    <row r="224" spans="2:8" ht="15" hidden="1" customHeight="1" x14ac:dyDescent="0.15">
      <c r="B224" s="29" t="s">
        <v>163</v>
      </c>
      <c r="C224" s="29"/>
      <c r="D224" s="29"/>
      <c r="E224" s="29"/>
      <c r="F224" s="29"/>
      <c r="G224" s="29"/>
      <c r="H224" s="28">
        <f>H$223</f>
        <v>0</v>
      </c>
    </row>
    <row r="225" spans="2:8" ht="14.25" customHeight="1" x14ac:dyDescent="0.15">
      <c r="B225" s="15" t="s">
        <v>291</v>
      </c>
      <c r="C225" s="16" t="s">
        <v>37</v>
      </c>
      <c r="D225" s="22"/>
      <c r="E225" s="22"/>
      <c r="F225" s="23"/>
      <c r="G225" s="24"/>
      <c r="H225" s="23"/>
    </row>
    <row r="226" spans="2:8" ht="15" customHeight="1" x14ac:dyDescent="0.15">
      <c r="B226" s="15" t="s">
        <v>292</v>
      </c>
      <c r="C226" s="16" t="s">
        <v>39</v>
      </c>
      <c r="D226" s="17" t="s">
        <v>14</v>
      </c>
      <c r="E226" s="25">
        <v>1</v>
      </c>
      <c r="F226" s="26"/>
      <c r="G226" s="20"/>
      <c r="H226" s="21">
        <f>IF(ISNUMBER(#REF!),IF(ISNUMBER($F226),ROUND(#REF!*$F226,2),ROUND(#REF!*$E226,2)),IF(ISNUMBER($F226),ROUND($G226*$F226,2),ROUND($G226*$E226,2)))</f>
        <v>0</v>
      </c>
    </row>
    <row r="227" spans="2:8" ht="15" hidden="1" customHeight="1" x14ac:dyDescent="0.15">
      <c r="B227" s="29" t="s">
        <v>40</v>
      </c>
      <c r="C227" s="29"/>
      <c r="D227" s="29"/>
      <c r="E227" s="29"/>
      <c r="F227" s="29"/>
      <c r="G227" s="29"/>
      <c r="H227" s="28">
        <f>H$226</f>
        <v>0</v>
      </c>
    </row>
    <row r="228" spans="2:8" ht="14.25" customHeight="1" x14ac:dyDescent="0.15">
      <c r="B228" s="15" t="s">
        <v>293</v>
      </c>
      <c r="C228" s="16" t="s">
        <v>165</v>
      </c>
      <c r="D228" s="22"/>
      <c r="E228" s="22"/>
      <c r="F228" s="23"/>
      <c r="G228" s="24"/>
      <c r="H228" s="23"/>
    </row>
    <row r="229" spans="2:8" ht="15" customHeight="1" x14ac:dyDescent="0.15">
      <c r="B229" s="15" t="s">
        <v>294</v>
      </c>
      <c r="C229" s="16" t="s">
        <v>171</v>
      </c>
      <c r="D229" s="17" t="s">
        <v>14</v>
      </c>
      <c r="E229" s="25">
        <v>1</v>
      </c>
      <c r="F229" s="26"/>
      <c r="G229" s="20"/>
      <c r="H229" s="21">
        <f>IF(ISNUMBER(#REF!),IF(ISNUMBER($F229),ROUND(#REF!*$F229,2),ROUND(#REF!*$E229,2)),IF(ISNUMBER($F229),ROUND($G229*$F229,2),ROUND($G229*$E229,2)))</f>
        <v>0</v>
      </c>
    </row>
    <row r="230" spans="2:8" ht="15" customHeight="1" x14ac:dyDescent="0.15">
      <c r="B230" s="15" t="s">
        <v>295</v>
      </c>
      <c r="C230" s="16" t="s">
        <v>44</v>
      </c>
      <c r="D230" s="17" t="s">
        <v>14</v>
      </c>
      <c r="E230" s="25">
        <v>1</v>
      </c>
      <c r="F230" s="26"/>
      <c r="G230" s="20"/>
      <c r="H230" s="21">
        <f>IF(ISNUMBER(#REF!),IF(ISNUMBER($F230),ROUND(#REF!*$F230,2),ROUND(#REF!*$E230,2)),IF(ISNUMBER($F230),ROUND($G230*$F230,2),ROUND($G230*$E230,2)))</f>
        <v>0</v>
      </c>
    </row>
    <row r="231" spans="2:8" ht="15" hidden="1" customHeight="1" x14ac:dyDescent="0.15">
      <c r="B231" s="29" t="s">
        <v>176</v>
      </c>
      <c r="C231" s="29"/>
      <c r="D231" s="29"/>
      <c r="E231" s="29"/>
      <c r="F231" s="29"/>
      <c r="G231" s="29"/>
      <c r="H231" s="28">
        <f>SUM(H$229:H$230)</f>
        <v>0</v>
      </c>
    </row>
    <row r="232" spans="2:8" ht="14.25" customHeight="1" x14ac:dyDescent="0.15">
      <c r="B232" s="15" t="s">
        <v>296</v>
      </c>
      <c r="C232" s="16" t="s">
        <v>47</v>
      </c>
      <c r="D232" s="22"/>
      <c r="E232" s="22"/>
      <c r="F232" s="23"/>
      <c r="G232" s="24"/>
      <c r="H232" s="23"/>
    </row>
    <row r="233" spans="2:8" ht="15" customHeight="1" x14ac:dyDescent="0.15">
      <c r="B233" s="15" t="s">
        <v>297</v>
      </c>
      <c r="C233" s="16" t="s">
        <v>49</v>
      </c>
      <c r="D233" s="17" t="s">
        <v>14</v>
      </c>
      <c r="E233" s="25">
        <v>1</v>
      </c>
      <c r="F233" s="26"/>
      <c r="G233" s="20"/>
      <c r="H233" s="21">
        <f>IF(ISNUMBER(#REF!),IF(ISNUMBER($F233),ROUND(#REF!*$F233,2),ROUND(#REF!*$E233,2)),IF(ISNUMBER($F233),ROUND($G233*$F233,2),ROUND($G233*$E233,2)))</f>
        <v>0</v>
      </c>
    </row>
    <row r="234" spans="2:8" ht="15" hidden="1" customHeight="1" x14ac:dyDescent="0.15">
      <c r="B234" s="29" t="s">
        <v>50</v>
      </c>
      <c r="C234" s="29"/>
      <c r="D234" s="29"/>
      <c r="E234" s="29"/>
      <c r="F234" s="29"/>
      <c r="G234" s="29"/>
      <c r="H234" s="28">
        <f>H$233</f>
        <v>0</v>
      </c>
    </row>
    <row r="235" spans="2:8" ht="14.25" customHeight="1" x14ac:dyDescent="0.15">
      <c r="B235" s="15" t="s">
        <v>298</v>
      </c>
      <c r="C235" s="16" t="s">
        <v>52</v>
      </c>
      <c r="D235" s="22"/>
      <c r="E235" s="22"/>
      <c r="F235" s="23"/>
      <c r="G235" s="24"/>
      <c r="H235" s="23"/>
    </row>
    <row r="236" spans="2:8" ht="15" customHeight="1" x14ac:dyDescent="0.15">
      <c r="B236" s="15" t="s">
        <v>299</v>
      </c>
      <c r="C236" s="16" t="s">
        <v>54</v>
      </c>
      <c r="D236" s="22"/>
      <c r="E236" s="22"/>
      <c r="F236" s="23"/>
      <c r="G236" s="24"/>
      <c r="H236" s="23"/>
    </row>
    <row r="237" spans="2:8" ht="15" customHeight="1" x14ac:dyDescent="0.15">
      <c r="B237" s="15" t="s">
        <v>300</v>
      </c>
      <c r="C237" s="16" t="s">
        <v>34</v>
      </c>
      <c r="D237" s="17" t="s">
        <v>14</v>
      </c>
      <c r="E237" s="25">
        <v>1</v>
      </c>
      <c r="F237" s="26"/>
      <c r="G237" s="20"/>
      <c r="H237" s="21">
        <f>IF(ISNUMBER(#REF!),IF(ISNUMBER($F237),ROUND(#REF!*$F237,2),ROUND(#REF!*$E237,2)),IF(ISNUMBER($F237),ROUND($G237*$F237,2),ROUND($G237*$E237,2)))</f>
        <v>0</v>
      </c>
    </row>
    <row r="238" spans="2:8" ht="15" hidden="1" customHeight="1" x14ac:dyDescent="0.15">
      <c r="B238" s="29" t="s">
        <v>56</v>
      </c>
      <c r="C238" s="29"/>
      <c r="D238" s="29"/>
      <c r="E238" s="29"/>
      <c r="F238" s="29"/>
      <c r="G238" s="29"/>
      <c r="H238" s="28">
        <f>H$237</f>
        <v>0</v>
      </c>
    </row>
    <row r="239" spans="2:8" ht="14.25" customHeight="1" x14ac:dyDescent="0.15">
      <c r="B239" s="15" t="s">
        <v>301</v>
      </c>
      <c r="C239" s="16" t="s">
        <v>58</v>
      </c>
      <c r="D239" s="22"/>
      <c r="E239" s="22"/>
      <c r="F239" s="23"/>
      <c r="G239" s="24"/>
      <c r="H239" s="23"/>
    </row>
    <row r="240" spans="2:8" ht="15" customHeight="1" x14ac:dyDescent="0.15">
      <c r="B240" s="15" t="s">
        <v>302</v>
      </c>
      <c r="C240" s="16" t="s">
        <v>49</v>
      </c>
      <c r="D240" s="22"/>
      <c r="E240" s="22"/>
      <c r="F240" s="23"/>
      <c r="G240" s="24"/>
      <c r="H240" s="23"/>
    </row>
    <row r="241" spans="2:8" ht="15" customHeight="1" x14ac:dyDescent="0.15">
      <c r="B241" s="15" t="s">
        <v>303</v>
      </c>
      <c r="C241" s="16" t="s">
        <v>61</v>
      </c>
      <c r="D241" s="17" t="s">
        <v>62</v>
      </c>
      <c r="E241" s="25">
        <v>1</v>
      </c>
      <c r="F241" s="26"/>
      <c r="G241" s="20"/>
      <c r="H241" s="21">
        <f>IF(ISNUMBER(#REF!),IF(ISNUMBER($F241),ROUND(#REF!*$F241,2),ROUND(#REF!*$E241,2)),IF(ISNUMBER($F241),ROUND($G241*$F241,2),ROUND($G241*$E241,2)))</f>
        <v>0</v>
      </c>
    </row>
    <row r="242" spans="2:8" ht="15" hidden="1" customHeight="1" x14ac:dyDescent="0.15">
      <c r="B242" s="29" t="s">
        <v>63</v>
      </c>
      <c r="C242" s="29"/>
      <c r="D242" s="29"/>
      <c r="E242" s="29"/>
      <c r="F242" s="29"/>
      <c r="G242" s="29"/>
      <c r="H242" s="28">
        <f>H$241</f>
        <v>0</v>
      </c>
    </row>
    <row r="243" spans="2:8" ht="14.25" customHeight="1" x14ac:dyDescent="0.15">
      <c r="B243" s="15" t="s">
        <v>304</v>
      </c>
      <c r="C243" s="16" t="s">
        <v>65</v>
      </c>
      <c r="D243" s="22"/>
      <c r="E243" s="22"/>
      <c r="F243" s="23"/>
      <c r="G243" s="24"/>
      <c r="H243" s="23"/>
    </row>
    <row r="244" spans="2:8" ht="15" customHeight="1" x14ac:dyDescent="0.15">
      <c r="B244" s="15" t="s">
        <v>305</v>
      </c>
      <c r="C244" s="16" t="s">
        <v>49</v>
      </c>
      <c r="D244" s="22"/>
      <c r="E244" s="22"/>
      <c r="F244" s="23"/>
      <c r="G244" s="24"/>
      <c r="H244" s="23"/>
    </row>
    <row r="245" spans="2:8" ht="15" customHeight="1" x14ac:dyDescent="0.15">
      <c r="B245" s="15" t="s">
        <v>306</v>
      </c>
      <c r="C245" s="16" t="s">
        <v>61</v>
      </c>
      <c r="D245" s="17" t="s">
        <v>62</v>
      </c>
      <c r="E245" s="25">
        <v>9</v>
      </c>
      <c r="F245" s="26"/>
      <c r="G245" s="20"/>
      <c r="H245" s="21">
        <f>IF(ISNUMBER(#REF!),IF(ISNUMBER($F245),ROUND(#REF!*$F245,2),ROUND(#REF!*$E245,2)),IF(ISNUMBER($F245),ROUND($G245*$F245,2),ROUND($G245*$E245,2)))</f>
        <v>0</v>
      </c>
    </row>
    <row r="246" spans="2:8" ht="15" customHeight="1" x14ac:dyDescent="0.15">
      <c r="B246" s="15" t="s">
        <v>307</v>
      </c>
      <c r="C246" s="16" t="s">
        <v>116</v>
      </c>
      <c r="D246" s="17" t="s">
        <v>62</v>
      </c>
      <c r="E246" s="25">
        <v>4</v>
      </c>
      <c r="F246" s="26"/>
      <c r="G246" s="20"/>
      <c r="H246" s="21">
        <f>IF(ISNUMBER(#REF!),IF(ISNUMBER($F246),ROUND(#REF!*$F246,2),ROUND(#REF!*$E246,2)),IF(ISNUMBER($F246),ROUND($G246*$F246,2),ROUND($G246*$E246,2)))</f>
        <v>0</v>
      </c>
    </row>
    <row r="247" spans="2:8" ht="15" hidden="1" customHeight="1" x14ac:dyDescent="0.15">
      <c r="B247" s="29" t="s">
        <v>68</v>
      </c>
      <c r="C247" s="29"/>
      <c r="D247" s="29"/>
      <c r="E247" s="29"/>
      <c r="F247" s="29"/>
      <c r="G247" s="29"/>
      <c r="H247" s="28">
        <f>SUM(H$245:H$246)</f>
        <v>0</v>
      </c>
    </row>
    <row r="248" spans="2:8" ht="14.25" customHeight="1" x14ac:dyDescent="0.15">
      <c r="B248" s="15" t="s">
        <v>308</v>
      </c>
      <c r="C248" s="16" t="s">
        <v>70</v>
      </c>
      <c r="D248" s="22"/>
      <c r="E248" s="22"/>
      <c r="F248" s="23"/>
      <c r="G248" s="24"/>
      <c r="H248" s="23"/>
    </row>
    <row r="249" spans="2:8" ht="15" customHeight="1" x14ac:dyDescent="0.15">
      <c r="B249" s="15" t="s">
        <v>309</v>
      </c>
      <c r="C249" s="16" t="s">
        <v>49</v>
      </c>
      <c r="D249" s="17" t="s">
        <v>14</v>
      </c>
      <c r="E249" s="25">
        <v>1</v>
      </c>
      <c r="F249" s="26"/>
      <c r="G249" s="20"/>
      <c r="H249" s="21">
        <f>IF(ISNUMBER(#REF!),IF(ISNUMBER($F249),ROUND(#REF!*$F249,2),ROUND(#REF!*$E249,2)),IF(ISNUMBER($F249),ROUND($G249*$F249,2),ROUND($G249*$E249,2)))</f>
        <v>0</v>
      </c>
    </row>
    <row r="250" spans="2:8" ht="15" hidden="1" customHeight="1" x14ac:dyDescent="0.15">
      <c r="B250" s="29" t="s">
        <v>72</v>
      </c>
      <c r="C250" s="29"/>
      <c r="D250" s="29"/>
      <c r="E250" s="29"/>
      <c r="F250" s="29"/>
      <c r="G250" s="29"/>
      <c r="H250" s="28">
        <f>H$249</f>
        <v>0</v>
      </c>
    </row>
    <row r="251" spans="2:8" ht="14.25" customHeight="1" x14ac:dyDescent="0.15">
      <c r="B251" s="15" t="s">
        <v>310</v>
      </c>
      <c r="C251" s="16" t="s">
        <v>311</v>
      </c>
      <c r="D251" s="17" t="s">
        <v>14</v>
      </c>
      <c r="E251" s="25">
        <v>3</v>
      </c>
      <c r="F251" s="26"/>
      <c r="G251" s="20"/>
      <c r="H251" s="21">
        <f>IF(ISNUMBER(#REF!),IF(ISNUMBER($F251),ROUND(#REF!*$F251,2),ROUND(#REF!*$E251,2)),IF(ISNUMBER($F251),ROUND($G251*$F251,2),ROUND($G251*$E251,2)))</f>
        <v>0</v>
      </c>
    </row>
    <row r="252" spans="2:8" ht="14.25" customHeight="1" x14ac:dyDescent="0.15">
      <c r="B252" s="15" t="s">
        <v>312</v>
      </c>
      <c r="C252" s="16" t="s">
        <v>74</v>
      </c>
      <c r="D252" s="22"/>
      <c r="E252" s="22"/>
      <c r="F252" s="23"/>
      <c r="G252" s="24"/>
      <c r="H252" s="23"/>
    </row>
    <row r="253" spans="2:8" ht="15" customHeight="1" x14ac:dyDescent="0.15">
      <c r="B253" s="15" t="s">
        <v>313</v>
      </c>
      <c r="C253" s="16" t="s">
        <v>49</v>
      </c>
      <c r="D253" s="22"/>
      <c r="E253" s="22"/>
      <c r="F253" s="23"/>
      <c r="G253" s="24"/>
      <c r="H253" s="23"/>
    </row>
    <row r="254" spans="2:8" ht="20.25" customHeight="1" x14ac:dyDescent="0.15">
      <c r="B254" s="15" t="s">
        <v>314</v>
      </c>
      <c r="C254" s="16" t="s">
        <v>61</v>
      </c>
      <c r="D254" s="17" t="s">
        <v>62</v>
      </c>
      <c r="E254" s="25">
        <v>1</v>
      </c>
      <c r="F254" s="26"/>
      <c r="G254" s="20"/>
      <c r="H254" s="21">
        <f>IF(ISNUMBER(#REF!),IF(ISNUMBER($F254),ROUND(#REF!*$F254,2),ROUND(#REF!*$E254,2)),IF(ISNUMBER($F254),ROUND($G254*$F254,2),ROUND($G254*$E254,2)))</f>
        <v>0</v>
      </c>
    </row>
    <row r="255" spans="2:8" ht="15" hidden="1" customHeight="1" x14ac:dyDescent="0.15">
      <c r="B255" s="29" t="s">
        <v>77</v>
      </c>
      <c r="C255" s="29"/>
      <c r="D255" s="29"/>
      <c r="E255" s="29"/>
      <c r="F255" s="29"/>
      <c r="G255" s="29"/>
      <c r="H255" s="28">
        <f>H$254</f>
        <v>0</v>
      </c>
    </row>
    <row r="256" spans="2:8" ht="14.25" customHeight="1" x14ac:dyDescent="0.15">
      <c r="B256" s="15" t="s">
        <v>315</v>
      </c>
      <c r="C256" s="16" t="s">
        <v>79</v>
      </c>
      <c r="D256" s="22"/>
      <c r="E256" s="22"/>
      <c r="F256" s="23"/>
      <c r="G256" s="24"/>
      <c r="H256" s="23"/>
    </row>
    <row r="257" spans="2:8" ht="15" customHeight="1" x14ac:dyDescent="0.15">
      <c r="B257" s="15" t="s">
        <v>316</v>
      </c>
      <c r="C257" s="16" t="s">
        <v>49</v>
      </c>
      <c r="D257" s="22"/>
      <c r="E257" s="22"/>
      <c r="F257" s="23"/>
      <c r="G257" s="24"/>
      <c r="H257" s="23"/>
    </row>
    <row r="258" spans="2:8" ht="20.25" customHeight="1" x14ac:dyDescent="0.15">
      <c r="B258" s="15" t="s">
        <v>317</v>
      </c>
      <c r="C258" s="16" t="s">
        <v>61</v>
      </c>
      <c r="D258" s="17" t="s">
        <v>62</v>
      </c>
      <c r="E258" s="25">
        <v>2</v>
      </c>
      <c r="F258" s="26"/>
      <c r="G258" s="20"/>
      <c r="H258" s="21">
        <f>IF(ISNUMBER(#REF!),IF(ISNUMBER($F258),ROUND(#REF!*$F258,2),ROUND(#REF!*$E258,2)),IF(ISNUMBER($F258),ROUND($G258*$F258,2),ROUND($G258*$E258,2)))</f>
        <v>0</v>
      </c>
    </row>
    <row r="259" spans="2:8" ht="15" hidden="1" customHeight="1" x14ac:dyDescent="0.15">
      <c r="B259" s="29" t="s">
        <v>82</v>
      </c>
      <c r="C259" s="29"/>
      <c r="D259" s="29"/>
      <c r="E259" s="29"/>
      <c r="F259" s="29"/>
      <c r="G259" s="29"/>
      <c r="H259" s="28">
        <f>H$258</f>
        <v>0</v>
      </c>
    </row>
    <row r="260" spans="2:8" ht="14.25" customHeight="1" x14ac:dyDescent="0.15">
      <c r="B260" s="15" t="s">
        <v>318</v>
      </c>
      <c r="C260" s="16" t="s">
        <v>319</v>
      </c>
      <c r="D260" s="22"/>
      <c r="E260" s="22"/>
      <c r="F260" s="23"/>
      <c r="G260" s="24"/>
      <c r="H260" s="23"/>
    </row>
    <row r="261" spans="2:8" ht="15" customHeight="1" x14ac:dyDescent="0.15">
      <c r="B261" s="15" t="s">
        <v>320</v>
      </c>
      <c r="C261" s="16" t="s">
        <v>49</v>
      </c>
      <c r="D261" s="22"/>
      <c r="E261" s="22"/>
      <c r="F261" s="23"/>
      <c r="G261" s="24"/>
      <c r="H261" s="23"/>
    </row>
    <row r="262" spans="2:8" ht="20.25" customHeight="1" x14ac:dyDescent="0.15">
      <c r="B262" s="15" t="s">
        <v>321</v>
      </c>
      <c r="C262" s="16" t="s">
        <v>61</v>
      </c>
      <c r="D262" s="17" t="s">
        <v>62</v>
      </c>
      <c r="E262" s="25">
        <v>1</v>
      </c>
      <c r="F262" s="26"/>
      <c r="G262" s="20"/>
      <c r="H262" s="21">
        <f>IF(ISNUMBER(#REF!),IF(ISNUMBER($F262),ROUND(#REF!*$F262,2),ROUND(#REF!*$E262,2)),IF(ISNUMBER($F262),ROUND($G262*$F262,2),ROUND($G262*$E262,2)))</f>
        <v>0</v>
      </c>
    </row>
    <row r="263" spans="2:8" ht="15" hidden="1" customHeight="1" x14ac:dyDescent="0.15">
      <c r="B263" s="29" t="s">
        <v>322</v>
      </c>
      <c r="C263" s="29"/>
      <c r="D263" s="29"/>
      <c r="E263" s="29"/>
      <c r="F263" s="29"/>
      <c r="G263" s="29"/>
      <c r="H263" s="28">
        <f>H$262</f>
        <v>0</v>
      </c>
    </row>
    <row r="264" spans="2:8" ht="14.25" customHeight="1" x14ac:dyDescent="0.15">
      <c r="B264" s="15" t="s">
        <v>323</v>
      </c>
      <c r="C264" s="16" t="s">
        <v>84</v>
      </c>
      <c r="D264" s="22"/>
      <c r="E264" s="22"/>
      <c r="F264" s="23"/>
      <c r="G264" s="24"/>
      <c r="H264" s="23"/>
    </row>
    <row r="265" spans="2:8" ht="15" customHeight="1" x14ac:dyDescent="0.15">
      <c r="B265" s="15" t="s">
        <v>324</v>
      </c>
      <c r="C265" s="16" t="s">
        <v>49</v>
      </c>
      <c r="D265" s="22"/>
      <c r="E265" s="22"/>
      <c r="F265" s="23"/>
      <c r="G265" s="24"/>
      <c r="H265" s="23"/>
    </row>
    <row r="266" spans="2:8" ht="20.25" customHeight="1" x14ac:dyDescent="0.15">
      <c r="B266" s="15" t="s">
        <v>325</v>
      </c>
      <c r="C266" s="16" t="s">
        <v>61</v>
      </c>
      <c r="D266" s="17" t="s">
        <v>62</v>
      </c>
      <c r="E266" s="25">
        <v>1</v>
      </c>
      <c r="F266" s="26"/>
      <c r="G266" s="20"/>
      <c r="H266" s="21">
        <f>IF(ISNUMBER(#REF!),IF(ISNUMBER($F266),ROUND(#REF!*$F266,2),ROUND(#REF!*$E266,2)),IF(ISNUMBER($F266),ROUND($G266*$F266,2),ROUND($G266*$E266,2)))</f>
        <v>0</v>
      </c>
    </row>
    <row r="267" spans="2:8" ht="15" hidden="1" customHeight="1" x14ac:dyDescent="0.15">
      <c r="B267" s="29" t="s">
        <v>87</v>
      </c>
      <c r="C267" s="29"/>
      <c r="D267" s="29"/>
      <c r="E267" s="29"/>
      <c r="F267" s="29"/>
      <c r="G267" s="29"/>
      <c r="H267" s="28">
        <f>H$266</f>
        <v>0</v>
      </c>
    </row>
    <row r="268" spans="2:8" ht="14.25" customHeight="1" x14ac:dyDescent="0.15">
      <c r="B268" s="15" t="s">
        <v>326</v>
      </c>
      <c r="C268" s="16" t="s">
        <v>89</v>
      </c>
      <c r="D268" s="22"/>
      <c r="E268" s="22"/>
      <c r="F268" s="23"/>
      <c r="G268" s="24"/>
      <c r="H268" s="23"/>
    </row>
    <row r="269" spans="2:8" ht="15" customHeight="1" x14ac:dyDescent="0.15">
      <c r="B269" s="15" t="s">
        <v>327</v>
      </c>
      <c r="C269" s="16" t="s">
        <v>34</v>
      </c>
      <c r="D269" s="17" t="s">
        <v>14</v>
      </c>
      <c r="E269" s="25">
        <v>1</v>
      </c>
      <c r="F269" s="26"/>
      <c r="G269" s="20"/>
      <c r="H269" s="21">
        <f>IF(ISNUMBER(#REF!),IF(ISNUMBER($F269),ROUND(#REF!*$F269,2),ROUND(#REF!*$E269,2)),IF(ISNUMBER($F269),ROUND($G269*$F269,2),ROUND($G269*$E269,2)))</f>
        <v>0</v>
      </c>
    </row>
    <row r="270" spans="2:8" ht="15" hidden="1" customHeight="1" x14ac:dyDescent="0.15">
      <c r="B270" s="29" t="s">
        <v>91</v>
      </c>
      <c r="C270" s="29"/>
      <c r="D270" s="29"/>
      <c r="E270" s="29"/>
      <c r="F270" s="29"/>
      <c r="G270" s="29"/>
      <c r="H270" s="28">
        <f>H$269</f>
        <v>0</v>
      </c>
    </row>
    <row r="271" spans="2:8" ht="14.25" customHeight="1" x14ac:dyDescent="0.15">
      <c r="B271" s="15" t="s">
        <v>328</v>
      </c>
      <c r="C271" s="16" t="s">
        <v>329</v>
      </c>
      <c r="D271" s="22"/>
      <c r="E271" s="22"/>
      <c r="F271" s="23"/>
      <c r="G271" s="24"/>
      <c r="H271" s="23"/>
    </row>
    <row r="272" spans="2:8" ht="15" customHeight="1" x14ac:dyDescent="0.15">
      <c r="B272" s="15" t="s">
        <v>330</v>
      </c>
      <c r="C272" s="16" t="s">
        <v>34</v>
      </c>
      <c r="D272" s="17" t="s">
        <v>62</v>
      </c>
      <c r="E272" s="25">
        <v>1</v>
      </c>
      <c r="F272" s="26"/>
      <c r="G272" s="20"/>
      <c r="H272" s="21">
        <f>IF(ISNUMBER(#REF!),IF(ISNUMBER($F272),ROUND(#REF!*$F272,2),ROUND(#REF!*$E272,2)),IF(ISNUMBER($F272),ROUND($G272*$F272,2),ROUND($G272*$E272,2)))</f>
        <v>0</v>
      </c>
    </row>
    <row r="273" spans="2:8" ht="15" hidden="1" customHeight="1" x14ac:dyDescent="0.15">
      <c r="B273" s="29" t="s">
        <v>331</v>
      </c>
      <c r="C273" s="29"/>
      <c r="D273" s="29"/>
      <c r="E273" s="29"/>
      <c r="F273" s="29"/>
      <c r="G273" s="29"/>
      <c r="H273" s="28">
        <f>H$272</f>
        <v>0</v>
      </c>
    </row>
    <row r="274" spans="2:8" ht="14.25" customHeight="1" x14ac:dyDescent="0.15">
      <c r="B274" s="15" t="s">
        <v>332</v>
      </c>
      <c r="C274" s="16" t="s">
        <v>93</v>
      </c>
      <c r="D274" s="22"/>
      <c r="E274" s="22"/>
      <c r="F274" s="23"/>
      <c r="G274" s="24"/>
      <c r="H274" s="23"/>
    </row>
    <row r="275" spans="2:8" ht="15" customHeight="1" x14ac:dyDescent="0.15">
      <c r="B275" s="15" t="s">
        <v>333</v>
      </c>
      <c r="C275" s="16" t="s">
        <v>34</v>
      </c>
      <c r="D275" s="17" t="s">
        <v>62</v>
      </c>
      <c r="E275" s="25">
        <v>4</v>
      </c>
      <c r="F275" s="26"/>
      <c r="G275" s="20"/>
      <c r="H275" s="21">
        <f>IF(ISNUMBER(#REF!),IF(ISNUMBER($F275),ROUND(#REF!*$F275,2),ROUND(#REF!*$E275,2)),IF(ISNUMBER($F275),ROUND($G275*$F275,2),ROUND($G275*$E275,2)))</f>
        <v>0</v>
      </c>
    </row>
    <row r="276" spans="2:8" ht="15" hidden="1" customHeight="1" x14ac:dyDescent="0.15">
      <c r="B276" s="29" t="s">
        <v>95</v>
      </c>
      <c r="C276" s="29"/>
      <c r="D276" s="29"/>
      <c r="E276" s="29"/>
      <c r="F276" s="29"/>
      <c r="G276" s="29"/>
      <c r="H276" s="28">
        <f>H$275</f>
        <v>0</v>
      </c>
    </row>
    <row r="277" spans="2:8" ht="14.25" customHeight="1" x14ac:dyDescent="0.15">
      <c r="B277" s="15" t="s">
        <v>334</v>
      </c>
      <c r="C277" s="16" t="s">
        <v>272</v>
      </c>
      <c r="D277" s="22"/>
      <c r="E277" s="22"/>
      <c r="F277" s="23"/>
      <c r="G277" s="24"/>
      <c r="H277" s="23"/>
    </row>
    <row r="278" spans="2:8" ht="15" customHeight="1" x14ac:dyDescent="0.15">
      <c r="B278" s="15" t="s">
        <v>335</v>
      </c>
      <c r="C278" s="16" t="s">
        <v>34</v>
      </c>
      <c r="D278" s="17" t="s">
        <v>62</v>
      </c>
      <c r="E278" s="25">
        <v>5</v>
      </c>
      <c r="F278" s="26"/>
      <c r="G278" s="20"/>
      <c r="H278" s="21">
        <f>IF(ISNUMBER(#REF!),IF(ISNUMBER($F278),ROUND(#REF!*$F278,2),ROUND(#REF!*$E278,2)),IF(ISNUMBER($F278),ROUND($G278*$F278,2),ROUND($G278*$E278,2)))</f>
        <v>0</v>
      </c>
    </row>
    <row r="279" spans="2:8" ht="15" hidden="1" customHeight="1" x14ac:dyDescent="0.15">
      <c r="B279" s="29" t="s">
        <v>274</v>
      </c>
      <c r="C279" s="29"/>
      <c r="D279" s="29"/>
      <c r="E279" s="29"/>
      <c r="F279" s="29"/>
      <c r="G279" s="29"/>
      <c r="H279" s="28">
        <f>H$278</f>
        <v>0</v>
      </c>
    </row>
    <row r="280" spans="2:8" ht="14.25" customHeight="1" x14ac:dyDescent="0.15">
      <c r="B280" s="15" t="s">
        <v>336</v>
      </c>
      <c r="C280" s="16" t="s">
        <v>276</v>
      </c>
      <c r="D280" s="17" t="s">
        <v>14</v>
      </c>
      <c r="E280" s="25">
        <v>1</v>
      </c>
      <c r="F280" s="26"/>
      <c r="G280" s="20"/>
      <c r="H280" s="21">
        <f>IF(ISNUMBER(#REF!),IF(ISNUMBER($F280),ROUND(#REF!*$F280,2),ROUND(#REF!*$E280,2)),IF(ISNUMBER($F280),ROUND($G280*$F280,2),ROUND($G280*$E280,2)))</f>
        <v>0</v>
      </c>
    </row>
    <row r="281" spans="2:8" ht="15" customHeight="1" x14ac:dyDescent="0.15">
      <c r="B281" s="33" t="s">
        <v>337</v>
      </c>
      <c r="C281" s="34"/>
      <c r="D281" s="34"/>
      <c r="E281" s="34"/>
      <c r="F281" s="34"/>
      <c r="G281" s="34"/>
      <c r="H281" s="28">
        <f>H$217+H$220+H$223+H$226+SUM(H$229:H$230)+H$233+H$237+H$241+SUM(H$245:H$246)+H$249+H$251+H$254+H$258+H$262+H$266+H$269+H$272+H$275+H$278+H$280</f>
        <v>0</v>
      </c>
    </row>
    <row r="282" spans="2:8" ht="14.25" customHeight="1" x14ac:dyDescent="0.15">
      <c r="B282" s="15" t="s">
        <v>338</v>
      </c>
      <c r="C282" s="16" t="s">
        <v>339</v>
      </c>
      <c r="D282" s="22"/>
      <c r="E282" s="22"/>
      <c r="F282" s="23"/>
      <c r="G282" s="24"/>
      <c r="H282" s="23"/>
    </row>
    <row r="283" spans="2:8" ht="14.25" customHeight="1" x14ac:dyDescent="0.15">
      <c r="B283" s="15" t="s">
        <v>340</v>
      </c>
      <c r="C283" s="16" t="s">
        <v>109</v>
      </c>
      <c r="D283" s="17" t="s">
        <v>14</v>
      </c>
      <c r="E283" s="25">
        <v>1</v>
      </c>
      <c r="F283" s="26"/>
      <c r="G283" s="20"/>
      <c r="H283" s="21">
        <f>IF(ISNUMBER(#REF!),IF(ISNUMBER($F283),ROUND(#REF!*$F283,2),ROUND(#REF!*$E283,2)),IF(ISNUMBER($F283),ROUND($G283*$F283,2),ROUND($G283*$E283,2)))</f>
        <v>0</v>
      </c>
    </row>
    <row r="284" spans="2:8" ht="14.25" customHeight="1" x14ac:dyDescent="0.15">
      <c r="B284" s="15" t="s">
        <v>341</v>
      </c>
      <c r="C284" s="16" t="s">
        <v>342</v>
      </c>
      <c r="D284" s="17" t="s">
        <v>14</v>
      </c>
      <c r="E284" s="25">
        <v>1</v>
      </c>
      <c r="F284" s="26"/>
      <c r="G284" s="20"/>
      <c r="H284" s="21">
        <f>IF(ISNUMBER(#REF!),IF(ISNUMBER($F284),ROUND(#REF!*$F284,2),ROUND(#REF!*$E284,2)),IF(ISNUMBER($F284),ROUND($G284*$F284,2),ROUND($G284*$E284,2)))</f>
        <v>0</v>
      </c>
    </row>
    <row r="285" spans="2:8" ht="14.25" customHeight="1" x14ac:dyDescent="0.15">
      <c r="B285" s="15" t="s">
        <v>343</v>
      </c>
      <c r="C285" s="16" t="s">
        <v>344</v>
      </c>
      <c r="D285" s="17" t="s">
        <v>14</v>
      </c>
      <c r="E285" s="25">
        <v>1</v>
      </c>
      <c r="F285" s="26"/>
      <c r="G285" s="20"/>
      <c r="H285" s="21">
        <f>IF(ISNUMBER(#REF!),IF(ISNUMBER($F285),ROUND(#REF!*$F285,2),ROUND(#REF!*$E285,2)),IF(ISNUMBER($F285),ROUND($G285*$F285,2),ROUND($G285*$E285,2)))</f>
        <v>0</v>
      </c>
    </row>
    <row r="286" spans="2:8" ht="15" customHeight="1" x14ac:dyDescent="0.15">
      <c r="B286" s="33" t="s">
        <v>345</v>
      </c>
      <c r="C286" s="34"/>
      <c r="D286" s="34"/>
      <c r="E286" s="34"/>
      <c r="F286" s="34"/>
      <c r="G286" s="34"/>
      <c r="H286" s="28">
        <f>SUM(H$283:H$285)</f>
        <v>0</v>
      </c>
    </row>
    <row r="287" spans="2:8" ht="14.25" customHeight="1" x14ac:dyDescent="0.15">
      <c r="B287" s="15" t="s">
        <v>346</v>
      </c>
      <c r="C287" s="16" t="s">
        <v>347</v>
      </c>
      <c r="D287" s="22"/>
      <c r="E287" s="22"/>
      <c r="F287" s="23"/>
      <c r="G287" s="24"/>
      <c r="H287" s="23"/>
    </row>
    <row r="288" spans="2:8" ht="14.25" customHeight="1" x14ac:dyDescent="0.15">
      <c r="B288" s="15" t="s">
        <v>348</v>
      </c>
      <c r="C288" s="16" t="s">
        <v>349</v>
      </c>
      <c r="D288" s="17" t="s">
        <v>9</v>
      </c>
      <c r="E288" s="18">
        <v>0</v>
      </c>
      <c r="F288" s="19"/>
      <c r="G288" s="20"/>
      <c r="H288" s="21">
        <f>IF(ISNUMBER(#REF!),IF(ISNUMBER($F288),ROUND(#REF!*$F288,2),ROUND(#REF!*$E288,2)),IF(ISNUMBER($F288),ROUND($G288*$F288,2),ROUND($G288*$E288,2)))</f>
        <v>0</v>
      </c>
    </row>
    <row r="289" spans="2:8" ht="14.25" customHeight="1" x14ac:dyDescent="0.15">
      <c r="B289" s="15" t="s">
        <v>350</v>
      </c>
      <c r="C289" s="16" t="s">
        <v>351</v>
      </c>
      <c r="D289" s="22"/>
      <c r="E289" s="22"/>
      <c r="F289" s="23"/>
      <c r="G289" s="24"/>
      <c r="H289" s="23"/>
    </row>
    <row r="290" spans="2:8" ht="15" customHeight="1" x14ac:dyDescent="0.15">
      <c r="B290" s="15" t="s">
        <v>352</v>
      </c>
      <c r="C290" s="16" t="s">
        <v>34</v>
      </c>
      <c r="D290" s="17" t="s">
        <v>14</v>
      </c>
      <c r="E290" s="25">
        <v>1</v>
      </c>
      <c r="F290" s="26"/>
      <c r="G290" s="20"/>
      <c r="H290" s="21">
        <f>IF(ISNUMBER(#REF!),IF(ISNUMBER($F290),ROUND(#REF!*$F290,2),ROUND(#REF!*$E290,2)),IF(ISNUMBER($F290),ROUND($G290*$F290,2),ROUND($G290*$E290,2)))</f>
        <v>0</v>
      </c>
    </row>
    <row r="291" spans="2:8" ht="15" hidden="1" customHeight="1" x14ac:dyDescent="0.15">
      <c r="B291" s="29" t="s">
        <v>353</v>
      </c>
      <c r="C291" s="29"/>
      <c r="D291" s="29"/>
      <c r="E291" s="29"/>
      <c r="F291" s="29"/>
      <c r="G291" s="29"/>
      <c r="H291" s="28">
        <f>H$290</f>
        <v>0</v>
      </c>
    </row>
    <row r="292" spans="2:8" ht="14.25" customHeight="1" x14ac:dyDescent="0.15">
      <c r="B292" s="15" t="s">
        <v>354</v>
      </c>
      <c r="C292" s="16" t="s">
        <v>355</v>
      </c>
      <c r="D292" s="22"/>
      <c r="E292" s="22"/>
      <c r="F292" s="23"/>
      <c r="G292" s="24"/>
      <c r="H292" s="23"/>
    </row>
    <row r="293" spans="2:8" ht="15" customHeight="1" x14ac:dyDescent="0.15">
      <c r="B293" s="15" t="s">
        <v>356</v>
      </c>
      <c r="C293" s="16" t="s">
        <v>34</v>
      </c>
      <c r="D293" s="17" t="s">
        <v>14</v>
      </c>
      <c r="E293" s="25">
        <v>1</v>
      </c>
      <c r="F293" s="26"/>
      <c r="G293" s="20"/>
      <c r="H293" s="21">
        <f>IF(ISNUMBER(#REF!),IF(ISNUMBER($F293),ROUND(#REF!*$F293,2),ROUND(#REF!*$E293,2)),IF(ISNUMBER($F293),ROUND($G293*$F293,2),ROUND($G293*$E293,2)))</f>
        <v>0</v>
      </c>
    </row>
    <row r="294" spans="2:8" ht="15" hidden="1" customHeight="1" x14ac:dyDescent="0.15">
      <c r="B294" s="29" t="s">
        <v>357</v>
      </c>
      <c r="C294" s="29"/>
      <c r="D294" s="29"/>
      <c r="E294" s="29"/>
      <c r="F294" s="29"/>
      <c r="G294" s="29"/>
      <c r="H294" s="28">
        <f>H$293</f>
        <v>0</v>
      </c>
    </row>
    <row r="295" spans="2:8" ht="14.25" customHeight="1" x14ac:dyDescent="0.15">
      <c r="B295" s="15" t="s">
        <v>358</v>
      </c>
      <c r="C295" s="16" t="s">
        <v>359</v>
      </c>
      <c r="D295" s="22"/>
      <c r="E295" s="22"/>
      <c r="F295" s="23"/>
      <c r="G295" s="24"/>
      <c r="H295" s="23"/>
    </row>
    <row r="296" spans="2:8" ht="15" customHeight="1" x14ac:dyDescent="0.15">
      <c r="B296" s="15" t="s">
        <v>360</v>
      </c>
      <c r="C296" s="16" t="s">
        <v>34</v>
      </c>
      <c r="D296" s="17" t="s">
        <v>62</v>
      </c>
      <c r="E296" s="25">
        <v>8</v>
      </c>
      <c r="F296" s="26"/>
      <c r="G296" s="20"/>
      <c r="H296" s="21">
        <f>IF(ISNUMBER(#REF!),IF(ISNUMBER($F296),ROUND(#REF!*$F296,2),ROUND(#REF!*$E296,2)),IF(ISNUMBER($F296),ROUND($G296*$F296,2),ROUND($G296*$E296,2)))</f>
        <v>0</v>
      </c>
    </row>
    <row r="297" spans="2:8" ht="15" hidden="1" customHeight="1" x14ac:dyDescent="0.15">
      <c r="B297" s="29" t="s">
        <v>361</v>
      </c>
      <c r="C297" s="29"/>
      <c r="D297" s="29"/>
      <c r="E297" s="29"/>
      <c r="F297" s="29"/>
      <c r="G297" s="29"/>
      <c r="H297" s="28">
        <f>H$296</f>
        <v>0</v>
      </c>
    </row>
    <row r="298" spans="2:8" ht="14.25" customHeight="1" x14ac:dyDescent="0.15">
      <c r="B298" s="15" t="s">
        <v>362</v>
      </c>
      <c r="C298" s="16" t="s">
        <v>363</v>
      </c>
      <c r="D298" s="17" t="s">
        <v>9</v>
      </c>
      <c r="E298" s="18">
        <v>0</v>
      </c>
      <c r="F298" s="19"/>
      <c r="G298" s="20"/>
      <c r="H298" s="21">
        <f>IF(ISNUMBER(#REF!),IF(ISNUMBER($F298),ROUND(#REF!*$F298,2),ROUND(#REF!*$E298,2)),IF(ISNUMBER($F298),ROUND($G298*$F298,2),ROUND($G298*$E298,2)))</f>
        <v>0</v>
      </c>
    </row>
    <row r="299" spans="2:8" ht="15" customHeight="1" x14ac:dyDescent="0.15">
      <c r="B299" s="15" t="s">
        <v>364</v>
      </c>
      <c r="C299" s="16" t="s">
        <v>135</v>
      </c>
      <c r="D299" s="22"/>
      <c r="E299" s="22"/>
      <c r="F299" s="23"/>
      <c r="G299" s="24"/>
      <c r="H299" s="23"/>
    </row>
    <row r="300" spans="2:8" ht="15" customHeight="1" x14ac:dyDescent="0.15">
      <c r="B300" s="15" t="s">
        <v>365</v>
      </c>
      <c r="C300" s="16" t="s">
        <v>366</v>
      </c>
      <c r="D300" s="22"/>
      <c r="E300" s="22"/>
      <c r="F300" s="23"/>
      <c r="G300" s="24"/>
      <c r="H300" s="23"/>
    </row>
    <row r="301" spans="2:8" ht="15" customHeight="1" x14ac:dyDescent="0.15">
      <c r="B301" s="15" t="s">
        <v>367</v>
      </c>
      <c r="C301" s="16" t="s">
        <v>368</v>
      </c>
      <c r="D301" s="22"/>
      <c r="E301" s="22"/>
      <c r="F301" s="23"/>
      <c r="G301" s="24"/>
      <c r="H301" s="23"/>
    </row>
    <row r="302" spans="2:8" ht="15" customHeight="1" x14ac:dyDescent="0.15">
      <c r="B302" s="15" t="s">
        <v>369</v>
      </c>
      <c r="C302" s="16" t="s">
        <v>370</v>
      </c>
      <c r="D302" s="22"/>
      <c r="E302" s="22"/>
      <c r="F302" s="23"/>
      <c r="G302" s="24"/>
      <c r="H302" s="23"/>
    </row>
    <row r="303" spans="2:8" ht="15" customHeight="1" x14ac:dyDescent="0.15">
      <c r="B303" s="15" t="s">
        <v>371</v>
      </c>
      <c r="C303" s="16" t="s">
        <v>372</v>
      </c>
      <c r="D303" s="22"/>
      <c r="E303" s="22"/>
      <c r="F303" s="23"/>
      <c r="G303" s="24"/>
      <c r="H303" s="23"/>
    </row>
    <row r="304" spans="2:8" ht="14.25" customHeight="1" x14ac:dyDescent="0.15">
      <c r="B304" s="15" t="s">
        <v>373</v>
      </c>
      <c r="C304" s="16" t="s">
        <v>374</v>
      </c>
      <c r="D304" s="17" t="s">
        <v>9</v>
      </c>
      <c r="E304" s="18">
        <v>0</v>
      </c>
      <c r="F304" s="19"/>
      <c r="G304" s="20"/>
      <c r="H304" s="21">
        <f>IF(ISNUMBER(#REF!),IF(ISNUMBER($F304),ROUND(#REF!*$F304,2),ROUND(#REF!*$E304,2)),IF(ISNUMBER($F304),ROUND($G304*$F304,2),ROUND($G304*$E304,2)))</f>
        <v>0</v>
      </c>
    </row>
    <row r="305" spans="2:8" ht="14.25" customHeight="1" x14ac:dyDescent="0.15">
      <c r="B305" s="15" t="s">
        <v>375</v>
      </c>
      <c r="C305" s="16" t="s">
        <v>376</v>
      </c>
      <c r="D305" s="17" t="s">
        <v>14</v>
      </c>
      <c r="E305" s="25">
        <v>1</v>
      </c>
      <c r="F305" s="26"/>
      <c r="G305" s="20"/>
      <c r="H305" s="21">
        <f>IF(ISNUMBER(#REF!),IF(ISNUMBER($F305),ROUND(#REF!*$F305,2),ROUND(#REF!*$E305,2)),IF(ISNUMBER($F305),ROUND($G305*$F305,2),ROUND($G305*$E305,2)))</f>
        <v>0</v>
      </c>
    </row>
    <row r="306" spans="2:8" ht="15" customHeight="1" x14ac:dyDescent="0.15">
      <c r="B306" s="33" t="s">
        <v>377</v>
      </c>
      <c r="C306" s="34"/>
      <c r="D306" s="34"/>
      <c r="E306" s="34"/>
      <c r="F306" s="34"/>
      <c r="G306" s="34"/>
      <c r="H306" s="28">
        <f>H$288+H$290+H$293+H$296+H$298+SUM(H$304:H$305)</f>
        <v>0</v>
      </c>
    </row>
    <row r="307" spans="2:8" ht="14.25" customHeight="1" x14ac:dyDescent="0.15">
      <c r="B307" s="15" t="s">
        <v>378</v>
      </c>
      <c r="C307" s="16" t="s">
        <v>379</v>
      </c>
      <c r="D307" s="22"/>
      <c r="E307" s="22"/>
      <c r="F307" s="23"/>
      <c r="G307" s="24"/>
      <c r="H307" s="23"/>
    </row>
    <row r="308" spans="2:8" ht="14.25" customHeight="1" x14ac:dyDescent="0.15">
      <c r="B308" s="15" t="s">
        <v>380</v>
      </c>
      <c r="C308" s="16" t="s">
        <v>381</v>
      </c>
      <c r="D308" s="17" t="s">
        <v>14</v>
      </c>
      <c r="E308" s="25">
        <v>1</v>
      </c>
      <c r="F308" s="26"/>
      <c r="G308" s="20"/>
      <c r="H308" s="21">
        <f>IF(ISNUMBER(#REF!),IF(ISNUMBER($F308),ROUND(#REF!*$F308,2),ROUND(#REF!*$E308,2)),IF(ISNUMBER($F308),ROUND($G308*$F308,2),ROUND($G308*$E308,2)))</f>
        <v>0</v>
      </c>
    </row>
    <row r="309" spans="2:8" ht="14.25" customHeight="1" x14ac:dyDescent="0.15">
      <c r="B309" s="15" t="s">
        <v>382</v>
      </c>
      <c r="C309" s="16" t="s">
        <v>383</v>
      </c>
      <c r="D309" s="17" t="s">
        <v>14</v>
      </c>
      <c r="E309" s="25">
        <v>1</v>
      </c>
      <c r="F309" s="26"/>
      <c r="G309" s="20"/>
      <c r="H309" s="21">
        <f>IF(ISNUMBER(#REF!),IF(ISNUMBER($F309),ROUND(#REF!*$F309,2),ROUND(#REF!*$E309,2)),IF(ISNUMBER($F309),ROUND($G309*$F309,2),ROUND($G309*$E309,2)))</f>
        <v>0</v>
      </c>
    </row>
    <row r="310" spans="2:8" ht="15" customHeight="1" x14ac:dyDescent="0.15">
      <c r="B310" s="33" t="s">
        <v>384</v>
      </c>
      <c r="C310" s="34"/>
      <c r="D310" s="34"/>
      <c r="E310" s="34"/>
      <c r="F310" s="34"/>
      <c r="G310" s="34"/>
      <c r="H310" s="28">
        <f>SUM(H$308:H$309)</f>
        <v>0</v>
      </c>
    </row>
    <row r="311" spans="2:8" ht="14.25" customHeight="1" x14ac:dyDescent="0.15">
      <c r="B311" s="15" t="s">
        <v>385</v>
      </c>
      <c r="C311" s="16" t="s">
        <v>386</v>
      </c>
      <c r="D311" s="17" t="s">
        <v>9</v>
      </c>
      <c r="E311" s="18">
        <v>0</v>
      </c>
      <c r="F311" s="19"/>
      <c r="G311" s="20"/>
      <c r="H311" s="21">
        <f>IF(ISNUMBER(#REF!),IF(ISNUMBER($F311),ROUND(#REF!*$F311,2),ROUND(#REF!*$E311,2)),IF(ISNUMBER($F311),ROUND($G311*$F311,2),ROUND($G311*$E311,2)))</f>
        <v>0</v>
      </c>
    </row>
    <row r="312" spans="2:8" ht="30" customHeight="1" x14ac:dyDescent="0.15">
      <c r="B312" s="33" t="s">
        <v>387</v>
      </c>
      <c r="C312" s="34"/>
      <c r="D312" s="34"/>
      <c r="E312" s="34"/>
      <c r="F312" s="34"/>
      <c r="G312" s="34"/>
      <c r="H312" s="28">
        <f>SUM(H$20:H$21)+H$24+H$27+H$30+H$33+H$37+H$41+H$45+H$48+H$52+H$56+H$60+H$63+H$66+H$69+H$74+H$77+H$81+H$85+H$87+H$89+H$92+H$94+H$98+SUM(H$102:H$103)+SUM(H$108:H$112)+SUM(H$115:H$119)+H$122+H$124+H$126+H$130+H$132+H$134+H$136+H$138+H$142+SUM(H$146:H$148)+SUM(H$152:H$154)+SUM(H$158:H$161)+H$164+SUM(H$168:H$170)+SUM(H$174:H$177)+H$180+H$184+H$187+H$190+H$193+H$196+H$199+SUM(H$203:H$205)+H$208+H$211+H$213+H$217+H$220+H$223+H$226+SUM(H$229:H$230)+H$233+H$237+H$241+SUM(H$245:H$246)+H$249+H$251+H$254+H$258+H$262+H$266+H$269+H$272+H$275+H$278+H$280+SUM(H$283:H$285)+H$288+H$290+H$293+H$296+H$298+SUM(H$304:H$305)+SUM(H$308:H$309)+H$311</f>
        <v>0</v>
      </c>
    </row>
    <row r="313" spans="2:8" ht="18" customHeight="1" x14ac:dyDescent="0.15">
      <c r="B313" s="15" t="s">
        <v>388</v>
      </c>
      <c r="C313" s="16" t="s">
        <v>389</v>
      </c>
      <c r="D313" s="22"/>
      <c r="E313" s="22"/>
      <c r="F313" s="23"/>
      <c r="G313" s="24"/>
      <c r="H313" s="23"/>
    </row>
    <row r="314" spans="2:8" ht="14.25" customHeight="1" x14ac:dyDescent="0.15">
      <c r="B314" s="15" t="s">
        <v>390</v>
      </c>
      <c r="C314" s="16" t="s">
        <v>349</v>
      </c>
      <c r="D314" s="17" t="s">
        <v>9</v>
      </c>
      <c r="E314" s="18">
        <v>0</v>
      </c>
      <c r="F314" s="19"/>
      <c r="G314" s="20"/>
      <c r="H314" s="21">
        <f>IF(ISNUMBER(#REF!),IF(ISNUMBER($F314),ROUND(#REF!*$F314,2),ROUND(#REF!*$E314,2)),IF(ISNUMBER($F314),ROUND($G314*$F314,2),ROUND($G314*$E314,2)))</f>
        <v>0</v>
      </c>
    </row>
    <row r="315" spans="2:8" ht="14.25" customHeight="1" x14ac:dyDescent="0.15">
      <c r="B315" s="15" t="s">
        <v>391</v>
      </c>
      <c r="C315" s="16" t="s">
        <v>392</v>
      </c>
      <c r="D315" s="17" t="s">
        <v>14</v>
      </c>
      <c r="E315" s="25">
        <v>1</v>
      </c>
      <c r="F315" s="26"/>
      <c r="G315" s="20"/>
      <c r="H315" s="21">
        <f>IF(ISNUMBER(#REF!),IF(ISNUMBER($F315),ROUND(#REF!*$F315,2),ROUND(#REF!*$E315,2)),IF(ISNUMBER($F315),ROUND($G315*$F315,2),ROUND($G315*$E315,2)))</f>
        <v>0</v>
      </c>
    </row>
    <row r="316" spans="2:8" ht="14.25" customHeight="1" x14ac:dyDescent="0.15">
      <c r="B316" s="15" t="s">
        <v>393</v>
      </c>
      <c r="C316" s="16" t="s">
        <v>394</v>
      </c>
      <c r="D316" s="17" t="s">
        <v>14</v>
      </c>
      <c r="E316" s="25">
        <v>1</v>
      </c>
      <c r="F316" s="26"/>
      <c r="G316" s="20"/>
      <c r="H316" s="21">
        <f>IF(ISNUMBER(#REF!),IF(ISNUMBER($F316),ROUND(#REF!*$F316,2),ROUND(#REF!*$E316,2)),IF(ISNUMBER($F316),ROUND($G316*$F316,2),ROUND($G316*$E316,2)))</f>
        <v>0</v>
      </c>
    </row>
    <row r="317" spans="2:8" ht="14.25" customHeight="1" x14ac:dyDescent="0.15">
      <c r="B317" s="15" t="s">
        <v>395</v>
      </c>
      <c r="C317" s="16" t="s">
        <v>396</v>
      </c>
      <c r="D317" s="17" t="s">
        <v>14</v>
      </c>
      <c r="E317" s="25">
        <v>1</v>
      </c>
      <c r="F317" s="26"/>
      <c r="G317" s="20"/>
      <c r="H317" s="21">
        <f>IF(ISNUMBER(#REF!),IF(ISNUMBER($F317),ROUND(#REF!*$F317,2),ROUND(#REF!*$E317,2)),IF(ISNUMBER($F317),ROUND($G317*$F317,2),ROUND($G317*$E317,2)))</f>
        <v>0</v>
      </c>
    </row>
    <row r="318" spans="2:8" ht="14.25" customHeight="1" x14ac:dyDescent="0.15">
      <c r="B318" s="15" t="s">
        <v>397</v>
      </c>
      <c r="C318" s="16" t="s">
        <v>398</v>
      </c>
      <c r="D318" s="17" t="s">
        <v>14</v>
      </c>
      <c r="E318" s="25">
        <v>1</v>
      </c>
      <c r="F318" s="26"/>
      <c r="G318" s="20"/>
      <c r="H318" s="21">
        <f>IF(ISNUMBER(#REF!),IF(ISNUMBER($F318),ROUND(#REF!*$F318,2),ROUND(#REF!*$E318,2)),IF(ISNUMBER($F318),ROUND($G318*$F318,2),ROUND($G318*$E318,2)))</f>
        <v>0</v>
      </c>
    </row>
    <row r="319" spans="2:8" ht="30" customHeight="1" x14ac:dyDescent="0.15">
      <c r="B319" s="33" t="s">
        <v>399</v>
      </c>
      <c r="C319" s="34"/>
      <c r="D319" s="34"/>
      <c r="E319" s="34"/>
      <c r="F319" s="34"/>
      <c r="G319" s="34"/>
      <c r="H319" s="28">
        <f>SUM(H$314:H$318)</f>
        <v>0</v>
      </c>
    </row>
    <row r="320" spans="2:8" ht="27.75" customHeight="1" x14ac:dyDescent="0.15">
      <c r="B320" s="15" t="s">
        <v>400</v>
      </c>
      <c r="C320" s="16" t="s">
        <v>401</v>
      </c>
      <c r="D320" s="17" t="s">
        <v>14</v>
      </c>
      <c r="E320" s="25">
        <v>1</v>
      </c>
      <c r="F320" s="26"/>
      <c r="G320" s="20">
        <v>0</v>
      </c>
      <c r="H320" s="21">
        <f>IF(ISNUMBER(#REF!),IF(ISNUMBER($F320),ROUND(#REF!*$F320,2),ROUND(#REF!*$E320,2)),IF(ISNUMBER($F320),ROUND($G320*$F320,2),ROUND($G320*$E320,2)))</f>
        <v>0</v>
      </c>
    </row>
    <row r="321" spans="2:8" ht="14.25" customHeight="1" x14ac:dyDescent="0.15">
      <c r="B321" s="15" t="s">
        <v>402</v>
      </c>
      <c r="C321" s="16" t="s">
        <v>403</v>
      </c>
      <c r="D321" s="22"/>
      <c r="E321" s="22"/>
      <c r="F321" s="23"/>
      <c r="G321" s="24"/>
      <c r="H321" s="23"/>
    </row>
    <row r="322" spans="2:8" ht="14.25" customHeight="1" x14ac:dyDescent="0.15">
      <c r="B322" s="15" t="s">
        <v>404</v>
      </c>
      <c r="C322" s="16" t="s">
        <v>405</v>
      </c>
      <c r="D322" s="22"/>
      <c r="E322" s="22"/>
      <c r="F322" s="23"/>
      <c r="G322" s="24"/>
      <c r="H322" s="23"/>
    </row>
    <row r="323" spans="2:8" ht="14.25" customHeight="1" x14ac:dyDescent="0.15">
      <c r="B323" s="15" t="s">
        <v>406</v>
      </c>
      <c r="C323" s="16" t="s">
        <v>407</v>
      </c>
      <c r="D323" s="22"/>
      <c r="E323" s="22"/>
      <c r="F323" s="23"/>
      <c r="G323" s="24"/>
      <c r="H323" s="23"/>
    </row>
    <row r="324" spans="2:8" ht="14.25" customHeight="1" x14ac:dyDescent="0.15">
      <c r="B324" s="15" t="s">
        <v>408</v>
      </c>
      <c r="C324" s="16" t="s">
        <v>409</v>
      </c>
      <c r="D324" s="22"/>
      <c r="E324" s="22"/>
      <c r="F324" s="23"/>
      <c r="G324" s="24"/>
      <c r="H324" s="23"/>
    </row>
    <row r="325" spans="2:8" ht="14.25" customHeight="1" x14ac:dyDescent="0.15">
      <c r="B325" s="15" t="s">
        <v>410</v>
      </c>
      <c r="C325" s="16" t="s">
        <v>411</v>
      </c>
      <c r="D325" s="22"/>
      <c r="E325" s="22"/>
      <c r="F325" s="23"/>
      <c r="G325" s="24"/>
      <c r="H325" s="23"/>
    </row>
    <row r="326" spans="2:8" ht="14.25" customHeight="1" x14ac:dyDescent="0.15">
      <c r="B326" s="15" t="s">
        <v>412</v>
      </c>
      <c r="C326" s="16" t="s">
        <v>413</v>
      </c>
      <c r="D326" s="22"/>
      <c r="E326" s="22"/>
      <c r="F326" s="23"/>
      <c r="G326" s="24"/>
      <c r="H326" s="23"/>
    </row>
    <row r="327" spans="2:8" ht="14.25" customHeight="1" x14ac:dyDescent="0.15">
      <c r="B327" s="15" t="s">
        <v>414</v>
      </c>
      <c r="C327" s="16" t="s">
        <v>415</v>
      </c>
      <c r="D327" s="22"/>
      <c r="E327" s="22"/>
      <c r="F327" s="23"/>
      <c r="G327" s="24"/>
      <c r="H327" s="23"/>
    </row>
    <row r="328" spans="2:8" ht="22.5" customHeight="1" x14ac:dyDescent="0.15">
      <c r="B328" s="33" t="s">
        <v>425</v>
      </c>
      <c r="C328" s="34"/>
      <c r="D328" s="34"/>
      <c r="E328" s="34"/>
      <c r="F328" s="34"/>
      <c r="G328" s="34"/>
      <c r="H328" s="30">
        <f>H$11+SUM(H$13:H$15)+SUM(H$20:H$21)+H$24+H$27+H$30+H$33+H$37+H$41+H$45+H$48+H$52+H$56+H$60+H$63+H$66+H$69+H$74+H$77+H$81+H$85+H$87+H$89+H$92+H$94+H$98+SUM(H$102:H$103)+SUM(H$108:H$112)+SUM(H$115:H$119)+H$122+H$124+H$126+H$130+H$132+H$134+H$136+H$138+H$142+SUM(H$146:H$148)+SUM(H$152:H$154)+SUM(H$158:H$161)+H$164+SUM(H$168:H$170)+SUM(H$174:H$177)+H$180+H$184+H$187+H$190+H$193+H$196+H$199+SUM(H$203:H$205)+H$208+H$211+H$213+H$217+H$220+H$223+H$226+SUM(H$229:H$230)+H$233+H$237+H$241+SUM(H$245:H$246)+H$249+H$251+H$254+H$258+H$262+H$266+H$269+H$272+H$275+H$278+H$280+SUM(H$283:H$285)+H$288+H$290+H$293+H$296+H$298+SUM(H$304:H$305)+SUM(H$308:H$309)+H$311+SUM(H$314:H$318)+H$320</f>
        <v>0</v>
      </c>
    </row>
    <row r="329" spans="2:8" ht="22.5" customHeight="1" x14ac:dyDescent="0.15">
      <c r="B329" s="33" t="s">
        <v>426</v>
      </c>
      <c r="C329" s="34"/>
      <c r="D329" s="34"/>
      <c r="E329" s="34"/>
      <c r="F329" s="34"/>
      <c r="G329" s="34"/>
      <c r="H329" s="30">
        <f>H328*0.2</f>
        <v>0</v>
      </c>
    </row>
    <row r="330" spans="2:8" ht="22.5" customHeight="1" x14ac:dyDescent="0.15">
      <c r="B330" s="33" t="s">
        <v>427</v>
      </c>
      <c r="C330" s="34"/>
      <c r="D330" s="34"/>
      <c r="E330" s="34"/>
      <c r="F330" s="34"/>
      <c r="G330" s="34"/>
      <c r="H330" s="30">
        <f>SUM(H$328:H$329)</f>
        <v>0</v>
      </c>
    </row>
    <row r="331" spans="2:8" ht="15" customHeight="1" x14ac:dyDescent="0.15">
      <c r="B331" s="31"/>
      <c r="C331" s="31"/>
      <c r="D331" s="31"/>
      <c r="E331" s="31"/>
      <c r="F331" s="31"/>
      <c r="G331" s="27"/>
      <c r="H331" s="31"/>
    </row>
    <row r="332" spans="2:8" ht="21.75" customHeight="1" x14ac:dyDescent="0.15">
      <c r="B332" s="12" t="s">
        <v>428</v>
      </c>
      <c r="C332" s="13"/>
      <c r="D332" s="13"/>
      <c r="E332" s="13"/>
      <c r="F332" s="13"/>
      <c r="G332" s="13"/>
      <c r="H332" s="14"/>
    </row>
    <row r="333" spans="2:8" ht="15" customHeight="1" x14ac:dyDescent="0.15">
      <c r="B333" s="15" t="s">
        <v>416</v>
      </c>
      <c r="C333" s="32" t="s">
        <v>417</v>
      </c>
      <c r="D333" s="22"/>
      <c r="E333" s="22"/>
      <c r="F333" s="23"/>
      <c r="G333" s="24"/>
      <c r="H333" s="23"/>
    </row>
    <row r="334" spans="2:8" ht="15" customHeight="1" x14ac:dyDescent="0.15">
      <c r="B334" s="15" t="s">
        <v>418</v>
      </c>
      <c r="C334" s="32" t="s">
        <v>349</v>
      </c>
      <c r="D334" s="17" t="s">
        <v>9</v>
      </c>
      <c r="E334" s="18">
        <v>0</v>
      </c>
      <c r="F334" s="19"/>
      <c r="G334" s="20"/>
      <c r="H334" s="21">
        <f>IF(ISNUMBER(#REF!),IF(ISNUMBER($F334),ROUND(#REF!*$F334,2),ROUND(#REF!*$E334,2)),IF(ISNUMBER($F334),ROUND($G334*$F334,2),ROUND($G334*$E334,2)))</f>
        <v>0</v>
      </c>
    </row>
    <row r="335" spans="2:8" ht="15" customHeight="1" x14ac:dyDescent="0.15">
      <c r="B335" s="15" t="s">
        <v>419</v>
      </c>
      <c r="C335" s="32" t="s">
        <v>420</v>
      </c>
      <c r="D335" s="22"/>
      <c r="E335" s="22"/>
      <c r="F335" s="23"/>
      <c r="G335" s="24"/>
      <c r="H335" s="23"/>
    </row>
    <row r="336" spans="2:8" ht="20.25" customHeight="1" x14ac:dyDescent="0.15">
      <c r="B336" s="15" t="s">
        <v>421</v>
      </c>
      <c r="C336" s="32" t="s">
        <v>422</v>
      </c>
      <c r="D336" s="17" t="s">
        <v>14</v>
      </c>
      <c r="E336" s="25">
        <v>1</v>
      </c>
      <c r="F336" s="26"/>
      <c r="G336" s="20"/>
      <c r="H336" s="21">
        <f>IF(ISNUMBER(#REF!),IF(ISNUMBER($F336),ROUND(#REF!*$F336,2),ROUND(#REF!*$E336,2)),IF(ISNUMBER($F336),ROUND($G336*$F336,2),ROUND($G336*$E336,2)))</f>
        <v>0</v>
      </c>
    </row>
    <row r="337" spans="2:8" ht="22.5" customHeight="1" x14ac:dyDescent="0.15">
      <c r="B337" s="33" t="s">
        <v>425</v>
      </c>
      <c r="C337" s="34"/>
      <c r="D337" s="34"/>
      <c r="E337" s="34"/>
      <c r="F337" s="34"/>
      <c r="G337" s="34"/>
      <c r="H337" s="30">
        <f>H336</f>
        <v>0</v>
      </c>
    </row>
    <row r="338" spans="2:8" ht="22.5" customHeight="1" x14ac:dyDescent="0.15">
      <c r="B338" s="33" t="s">
        <v>426</v>
      </c>
      <c r="C338" s="34"/>
      <c r="D338" s="34"/>
      <c r="E338" s="34"/>
      <c r="F338" s="34"/>
      <c r="G338" s="34"/>
      <c r="H338" s="30">
        <f>H337*0.2</f>
        <v>0</v>
      </c>
    </row>
    <row r="339" spans="2:8" ht="22.5" customHeight="1" x14ac:dyDescent="0.15">
      <c r="B339" s="33" t="s">
        <v>427</v>
      </c>
      <c r="C339" s="34"/>
      <c r="D339" s="34"/>
      <c r="E339" s="34"/>
      <c r="F339" s="34"/>
      <c r="G339" s="34"/>
      <c r="H339" s="30">
        <f>H337+H338</f>
        <v>0</v>
      </c>
    </row>
  </sheetData>
  <mergeCells count="88">
    <mergeCell ref="C1:H1"/>
    <mergeCell ref="B2:H2"/>
    <mergeCell ref="B75:G75"/>
    <mergeCell ref="B78:G78"/>
    <mergeCell ref="B82:G82"/>
    <mergeCell ref="B86:G86"/>
    <mergeCell ref="B90:G90"/>
    <mergeCell ref="B93:G93"/>
    <mergeCell ref="B95:G95"/>
    <mergeCell ref="B99:G99"/>
    <mergeCell ref="B104:G104"/>
    <mergeCell ref="B105:G105"/>
    <mergeCell ref="B113:G113"/>
    <mergeCell ref="B120:G120"/>
    <mergeCell ref="B123:G123"/>
    <mergeCell ref="B127:G127"/>
    <mergeCell ref="B139:G139"/>
    <mergeCell ref="B143:G143"/>
    <mergeCell ref="B149:G149"/>
    <mergeCell ref="B155:G155"/>
    <mergeCell ref="B162:G162"/>
    <mergeCell ref="B165:G165"/>
    <mergeCell ref="B171:G171"/>
    <mergeCell ref="B6:H6"/>
    <mergeCell ref="B8:H8"/>
    <mergeCell ref="B16:G16"/>
    <mergeCell ref="B22:G22"/>
    <mergeCell ref="B25:G25"/>
    <mergeCell ref="B28:G28"/>
    <mergeCell ref="B31:G31"/>
    <mergeCell ref="B34:G34"/>
    <mergeCell ref="B38:G38"/>
    <mergeCell ref="B42:G42"/>
    <mergeCell ref="B46:G46"/>
    <mergeCell ref="B49:G49"/>
    <mergeCell ref="B53:G53"/>
    <mergeCell ref="B57:G57"/>
    <mergeCell ref="B61:G61"/>
    <mergeCell ref="B64:G64"/>
    <mergeCell ref="B67:G67"/>
    <mergeCell ref="B70:G70"/>
    <mergeCell ref="B71:G71"/>
    <mergeCell ref="B178:G178"/>
    <mergeCell ref="B181:G181"/>
    <mergeCell ref="B185:G185"/>
    <mergeCell ref="B188:G188"/>
    <mergeCell ref="B191:G191"/>
    <mergeCell ref="B194:G194"/>
    <mergeCell ref="B197:G197"/>
    <mergeCell ref="B200:G200"/>
    <mergeCell ref="B206:G206"/>
    <mergeCell ref="B209:G209"/>
    <mergeCell ref="B212:G212"/>
    <mergeCell ref="B214:G214"/>
    <mergeCell ref="B218:G218"/>
    <mergeCell ref="B221:G221"/>
    <mergeCell ref="B224:G224"/>
    <mergeCell ref="B227:G227"/>
    <mergeCell ref="B231:G231"/>
    <mergeCell ref="B234:G234"/>
    <mergeCell ref="B238:G238"/>
    <mergeCell ref="B242:G242"/>
    <mergeCell ref="B247:G247"/>
    <mergeCell ref="B250:G250"/>
    <mergeCell ref="B255:G255"/>
    <mergeCell ref="B259:G259"/>
    <mergeCell ref="B263:G263"/>
    <mergeCell ref="B267:G267"/>
    <mergeCell ref="B270:G270"/>
    <mergeCell ref="B273:G273"/>
    <mergeCell ref="B276:G276"/>
    <mergeCell ref="B306:G306"/>
    <mergeCell ref="B279:G279"/>
    <mergeCell ref="B281:G281"/>
    <mergeCell ref="B286:G286"/>
    <mergeCell ref="B310:G310"/>
    <mergeCell ref="B312:G312"/>
    <mergeCell ref="B291:G291"/>
    <mergeCell ref="B294:G294"/>
    <mergeCell ref="B297:G297"/>
    <mergeCell ref="B319:G319"/>
    <mergeCell ref="B328:G328"/>
    <mergeCell ref="B339:G339"/>
    <mergeCell ref="B338:G338"/>
    <mergeCell ref="B337:G337"/>
    <mergeCell ref="B329:G329"/>
    <mergeCell ref="B330:G330"/>
    <mergeCell ref="B332:H332"/>
  </mergeCells>
  <printOptions horizontalCentered="1"/>
  <pageMargins left="0.19685039370078741" right="0.19685039370078741" top="0.23622047244094491" bottom="0.23622047244094491" header="3.937007874015748E-2" footer="3.937007874015748E-2"/>
  <pageSetup paperSize="9" scale="83" orientation="portrait" useFirstPageNumber="1" r:id="rId1"/>
  <headerFooter>
    <oddHeader>Page &amp;P de &amp;N</oddHeader>
    <oddFooter>&amp;CBECOME56   INGENIERIE FLUIDES</oddFooter>
  </headerFooter>
  <rowBreaks count="4" manualBreakCount="4">
    <brk id="63" max="16383" man="1"/>
    <brk id="223" max="16383" man="1"/>
    <brk id="281" max="16383" man="1"/>
    <brk id="319" max="16383" man="1"/>
  </rowBreaks>
  <ignoredErrors>
    <ignoredError sqref="B9:B10 C8:D8 B11:B13 B331 C328:D328 C329:D329 C330:D330 B333:B336 C332:D332 B15:B327 B14 H14 C9:D10 C11:D13 C331:D331 C333:D336 C15:D327 C14:D14 H8 H328 H330 H332 H9:H10 H11:H13 H331 H333:H336 H15:H327 E8:F8 E328:F328 E329:F329 E330:F330 E332:F332 E9:F10 E11:F13 E331:F331 E333:F336 E15:F327 E14 G8 G328 G329 G330 G332 G9:G10 G11:G13 G331 G333:G336 G15:G319 G321:G327" evalError="1" twoDigitTextYear="1" numberStoredAsText="1" formula="1" formulaRange="1" unlockedFormula="1" emptyCellReference="1" listDataValidation="1" calculatedColumn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7E1D0BE395740BE18AC8944EFF35C" ma:contentTypeVersion="17" ma:contentTypeDescription="Crée un document." ma:contentTypeScope="" ma:versionID="50685130d1c8087cdc25d57fb82c33d4">
  <xsd:schema xmlns:xsd="http://www.w3.org/2001/XMLSchema" xmlns:xs="http://www.w3.org/2001/XMLSchema" xmlns:p="http://schemas.microsoft.com/office/2006/metadata/properties" xmlns:ns2="2c021d28-bfe3-41f0-a08b-b937b5c5b067" xmlns:ns3="b73ad13a-c1c6-44ce-998c-a0ddc94124ae" targetNamespace="http://schemas.microsoft.com/office/2006/metadata/properties" ma:root="true" ma:fieldsID="559680a591a5c30262cdf2a1d311126d" ns2:_="" ns3:_="">
    <xsd:import namespace="2c021d28-bfe3-41f0-a08b-b937b5c5b067"/>
    <xsd:import namespace="b73ad13a-c1c6-44ce-998c-a0ddc9412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odifi_x00e9_l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21d28-bfe3-41f0-a08b-b937b5c5b0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ad16b13c-9edb-4368-bd75-dbcd65b264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odifi_x00e9_le" ma:index="23" nillable="true" ma:displayName="Modifié le" ma:format="DateOnly" ma:internalName="Modifi_x00e9_le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ad13a-c1c6-44ce-998c-a0ddc94124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38676b9-93ea-427a-a298-87a6ec9990af}" ma:internalName="TaxCatchAll" ma:showField="CatchAllData" ma:web="b73ad13a-c1c6-44ce-998c-a0ddc9412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ifi_x00e9_le xmlns="2c021d28-bfe3-41f0-a08b-b937b5c5b067" xsi:nil="true"/>
    <TaxCatchAll xmlns="b73ad13a-c1c6-44ce-998c-a0ddc94124ae" xsi:nil="true"/>
    <lcf76f155ced4ddcb4097134ff3c332f xmlns="2c021d28-bfe3-41f0-a08b-b937b5c5b0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4B3286-5E97-42D2-AA10-424661083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21d28-bfe3-41f0-a08b-b937b5c5b067"/>
    <ds:schemaRef ds:uri="b73ad13a-c1c6-44ce-998c-a0ddc9412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74D94-62E0-43B7-BC0D-D62DCF880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625CC-416C-41F5-AF7A-769B1DA064B9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b73ad13a-c1c6-44ce-998c-a0ddc94124a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c021d28-bfe3-41f0-a08b-b937b5c5b0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TRAVAUX</vt:lpstr>
      <vt:lpstr>TRAVAUX!Impression_des_titres</vt:lpstr>
      <vt:lpstr>TRAVAUX!Zone_d_impression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2026-06-12T13:02:41Z</cp:lastPrinted>
  <dcterms:created xsi:type="dcterms:W3CDTF">2026-06-25T13:56:24Z</dcterms:created>
  <dcterms:modified xsi:type="dcterms:W3CDTF">2026-06-25T14:18:33Z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0x01010009F7E1D0BE395740BE18AC8944EFF35C</vt:lpwstr>
  </property>
  <property fmtid="{D5CDD505-2E9C-101B-9397-08002B2CF9AE}" pid="3" name="MediaServiceImageTags">
    <vt:lpwstr/>
  </property>
</Properties>
</file>